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8840" windowHeight="9600" activeTab="7"/>
  </bookViews>
  <sheets>
    <sheet name="общее" sheetId="1" r:id="rId1"/>
    <sheet name="Радиаторы" sheetId="2" r:id="rId2"/>
    <sheet name="&quot;теплый пол&quot;" sheetId="3" r:id="rId3"/>
    <sheet name="Водопровод" sheetId="4" r:id="rId4"/>
    <sheet name="Канализация" sheetId="5" r:id="rId5"/>
    <sheet name="Котельная" sheetId="6" r:id="rId6"/>
    <sheet name="Котельная если нет газа" sheetId="7" r:id="rId7"/>
    <sheet name="Вентиляция" sheetId="8" r:id="rId8"/>
  </sheets>
  <definedNames>
    <definedName name="_xlnm.Print_Titles" localSheetId="2">'"теплый пол"'!$4:$5</definedName>
    <definedName name="_xlnm.Print_Titles" localSheetId="3">'Водопровод'!$4:$5</definedName>
    <definedName name="_xlnm.Print_Titles" localSheetId="4">'Канализация'!$4:$5</definedName>
    <definedName name="_xlnm.Print_Titles" localSheetId="5">'Котельная'!$4:$5</definedName>
    <definedName name="_xlnm.Print_Titles" localSheetId="6">'Котельная если нет газа'!$4:$5</definedName>
    <definedName name="_xlnm.Print_Titles" localSheetId="1">'Радиаторы'!$4:$5</definedName>
    <definedName name="_xlnm.Print_Area" localSheetId="2">'"теплый пол"'!$A$1:$I$32</definedName>
    <definedName name="_xlnm.Print_Area" localSheetId="3">'Водопровод'!$A$1:$I$29</definedName>
    <definedName name="_xlnm.Print_Area" localSheetId="4">'Канализация'!$A$1:$I$27</definedName>
    <definedName name="_xlnm.Print_Area" localSheetId="5">'Котельная'!$A$1:$I$75</definedName>
    <definedName name="_xlnm.Print_Area" localSheetId="6">'Котельная если нет газа'!$A$1:$I$79</definedName>
    <definedName name="_xlnm.Print_Area" localSheetId="0">'общее'!$A$1:$K$38</definedName>
    <definedName name="_xlnm.Print_Area" localSheetId="1">'Радиаторы'!$A$1:$I$38</definedName>
  </definedNames>
  <calcPr fullCalcOnLoad="1"/>
</workbook>
</file>

<file path=xl/sharedStrings.xml><?xml version="1.0" encoding="utf-8"?>
<sst xmlns="http://schemas.openxmlformats.org/spreadsheetml/2006/main" count="1090" uniqueCount="306">
  <si>
    <t>Позиция</t>
  </si>
  <si>
    <t>Наименование оборудования и материалов</t>
  </si>
  <si>
    <t>Тип, марка</t>
  </si>
  <si>
    <t>Код оборудования</t>
  </si>
  <si>
    <t>Изготовитель</t>
  </si>
  <si>
    <t>Ед.Из.</t>
  </si>
  <si>
    <t>Кол-во</t>
  </si>
  <si>
    <t>Дата:</t>
  </si>
  <si>
    <t xml:space="preserve">Адрес:  </t>
  </si>
  <si>
    <t/>
  </si>
  <si>
    <t>Шт</t>
  </si>
  <si>
    <t>Воздухоотделитель 1/2" НР</t>
  </si>
  <si>
    <t>Watts</t>
  </si>
  <si>
    <t>Bugatti</t>
  </si>
  <si>
    <t>Кран сливной  1/2" НР</t>
  </si>
  <si>
    <t>796</t>
  </si>
  <si>
    <t>Переходник c шестигранником 32х1" НР</t>
  </si>
  <si>
    <t>21314</t>
  </si>
  <si>
    <t>Fusiotherm</t>
  </si>
  <si>
    <t>Угольник двухраструбный 90 D32мм</t>
  </si>
  <si>
    <t>12112</t>
  </si>
  <si>
    <t>Труба полипропиленовая 32x5,4</t>
  </si>
  <si>
    <t>мп</t>
  </si>
  <si>
    <t>Труба сшитый полиэтилен Wirsbo-PEX 16x2.2</t>
  </si>
  <si>
    <t>PEX</t>
  </si>
  <si>
    <t>Uponor</t>
  </si>
  <si>
    <t>Цена</t>
  </si>
  <si>
    <t>Сумма</t>
  </si>
  <si>
    <t>Утеплитель трубный 32мм</t>
  </si>
  <si>
    <t>Утеплитель трубный 16мм</t>
  </si>
  <si>
    <t>Коллекторный шкаф шрв 3</t>
  </si>
  <si>
    <t>СМР отопление</t>
  </si>
  <si>
    <t>Транспортные расходы</t>
  </si>
  <si>
    <t>Расходные материалы</t>
  </si>
  <si>
    <t>Евроконус 16мм</t>
  </si>
  <si>
    <t>шт</t>
  </si>
  <si>
    <t>Комплект кронштейнов для коллектора</t>
  </si>
  <si>
    <t>Итого:</t>
  </si>
  <si>
    <t>Объект:</t>
  </si>
  <si>
    <t>Коллектор для системы отопления 1"x 7 пар</t>
  </si>
  <si>
    <t xml:space="preserve">  СМР водопровод</t>
  </si>
  <si>
    <t xml:space="preserve">  Расходные материалы</t>
  </si>
  <si>
    <t xml:space="preserve">  Т-обр деталь D25</t>
  </si>
  <si>
    <t xml:space="preserve">  угольник 90  D25</t>
  </si>
  <si>
    <t xml:space="preserve">  крепеж ст-25</t>
  </si>
  <si>
    <t xml:space="preserve">  муфта 25мм</t>
  </si>
  <si>
    <t xml:space="preserve">  теплоизолятор D25</t>
  </si>
  <si>
    <t xml:space="preserve">  транспортные расходы</t>
  </si>
  <si>
    <t>Шт.</t>
  </si>
  <si>
    <t xml:space="preserve"> ПМ.</t>
  </si>
  <si>
    <t xml:space="preserve">  труба ПВХ 50-250 мм</t>
  </si>
  <si>
    <t xml:space="preserve">  труба ПВХ 110-250 мм</t>
  </si>
  <si>
    <t xml:space="preserve">  труба ПВХ 110-500 мм</t>
  </si>
  <si>
    <t xml:space="preserve">  труба ПВХ 50-1000 мм</t>
  </si>
  <si>
    <t xml:space="preserve">  труба ПВХ 110-1000 мм</t>
  </si>
  <si>
    <t xml:space="preserve">  2430023 отвод 50х45</t>
  </si>
  <si>
    <t xml:space="preserve">  2430026 отвод 110х45</t>
  </si>
  <si>
    <t xml:space="preserve">  2450108 тройник 110х100х90</t>
  </si>
  <si>
    <t xml:space="preserve">  2450045 тройник 110х50х45</t>
  </si>
  <si>
    <t xml:space="preserve">  2450448 тройник 110х110х45</t>
  </si>
  <si>
    <t xml:space="preserve">  2470111 переход 100-50</t>
  </si>
  <si>
    <t xml:space="preserve">  2450436 тройник 50х50х45</t>
  </si>
  <si>
    <t xml:space="preserve">  2470223 пробка 50 мм</t>
  </si>
  <si>
    <t xml:space="preserve">  2470226 пробка 110 мм</t>
  </si>
  <si>
    <t xml:space="preserve">  2470196 пробка для прочистки 110 мм</t>
  </si>
  <si>
    <t xml:space="preserve">  крепеж 110</t>
  </si>
  <si>
    <t xml:space="preserve">  крепеж 50</t>
  </si>
  <si>
    <t xml:space="preserve">  трап горизонтальный 50</t>
  </si>
  <si>
    <t xml:space="preserve">  расходные материалы</t>
  </si>
  <si>
    <t xml:space="preserve">  СМР канализация</t>
  </si>
  <si>
    <t>СМР котельная</t>
  </si>
  <si>
    <t>Электрооборудование котельной</t>
  </si>
  <si>
    <t>Пусконаладка котельной</t>
  </si>
  <si>
    <t>Комплект дымохода</t>
  </si>
  <si>
    <t>DeDietrich</t>
  </si>
  <si>
    <t>Котельная</t>
  </si>
  <si>
    <t>Система канализации</t>
  </si>
  <si>
    <t>Радиаторное отопление</t>
  </si>
  <si>
    <t>Водопровод</t>
  </si>
  <si>
    <t>Канализация</t>
  </si>
  <si>
    <t xml:space="preserve">                                                  Предварительные сметы </t>
  </si>
  <si>
    <t xml:space="preserve">  СМР "теплый пол"</t>
  </si>
  <si>
    <t xml:space="preserve">  демпферная лента</t>
  </si>
  <si>
    <t xml:space="preserve">  панель-утеплитель 0,5м2</t>
  </si>
  <si>
    <t xml:space="preserve">  труба D18 сшитый полиэтилен</t>
  </si>
  <si>
    <t xml:space="preserve">  Торцевой фитинг 1 1/4"х1/2х1/2</t>
  </si>
  <si>
    <t xml:space="preserve">  коллекторный шкаф 1198х665х128</t>
  </si>
  <si>
    <t xml:space="preserve">  клеммная коробка</t>
  </si>
  <si>
    <t xml:space="preserve">  сервопривод коллектора</t>
  </si>
  <si>
    <t xml:space="preserve">  комнатный термостат </t>
  </si>
  <si>
    <t xml:space="preserve">  Кран шаровой с американкой 1"1/4 вн-нр</t>
  </si>
  <si>
    <t xml:space="preserve">  Кран сливной 1/2" нр</t>
  </si>
  <si>
    <t xml:space="preserve">  Воздухоотводчик автоматический 1/2"</t>
  </si>
  <si>
    <t xml:space="preserve">  Комплект кронштейнов для коллектора ТП</t>
  </si>
  <si>
    <t xml:space="preserve">  Деталь соединительная G 3/4" х 18 мм</t>
  </si>
  <si>
    <t xml:space="preserve">  переходник   40х1"1/4</t>
  </si>
  <si>
    <t xml:space="preserve">  крепеж ст-40</t>
  </si>
  <si>
    <t xml:space="preserve">  теплоизолятор D40</t>
  </si>
  <si>
    <t xml:space="preserve">  Труба D40 полипропилен</t>
  </si>
  <si>
    <t xml:space="preserve">  Т-обр. переходник 50х40х50</t>
  </si>
  <si>
    <t xml:space="preserve">  муфта 40 мм</t>
  </si>
  <si>
    <t xml:space="preserve">  угольник 45-40мм ПМ</t>
  </si>
  <si>
    <t xml:space="preserve">  угольник 40</t>
  </si>
  <si>
    <t xml:space="preserve">  траспортн. расходы</t>
  </si>
  <si>
    <t xml:space="preserve">  монтаж электрооборудования</t>
  </si>
  <si>
    <t>М.</t>
  </si>
  <si>
    <t>Итого</t>
  </si>
  <si>
    <t>Радиатор биметаллический 6 секций</t>
  </si>
  <si>
    <t>Радиатор биметаллический 12 секций</t>
  </si>
  <si>
    <t>Коллектор для системы отопления 1"x 5 пар</t>
  </si>
  <si>
    <t>Концевая пробка 1"x1/2"</t>
  </si>
  <si>
    <t>Кран шаровый 1" ВР-НГ угловой</t>
  </si>
  <si>
    <t>Комплект подключения global</t>
  </si>
  <si>
    <t>Комплект кронштейнов</t>
  </si>
  <si>
    <t>Коллекторный шкаф шрв 2</t>
  </si>
  <si>
    <t>Коллекторный шкаф шрв 4</t>
  </si>
  <si>
    <t>Утеплитель трубный 40мм</t>
  </si>
  <si>
    <t>Термоголовка</t>
  </si>
  <si>
    <t>Труба полипропиленовая 40x5,5</t>
  </si>
  <si>
    <t>Style 500</t>
  </si>
  <si>
    <t>Global</t>
  </si>
  <si>
    <t>Система водопровод</t>
  </si>
  <si>
    <t xml:space="preserve">  Настенная шайба 20108-20х1/2"</t>
  </si>
  <si>
    <t xml:space="preserve">  монтажная плата wefatherm 34000</t>
  </si>
  <si>
    <t xml:space="preserve">  Т-обр переходник 25х20х25</t>
  </si>
  <si>
    <t xml:space="preserve">  Т-обр деталь D20</t>
  </si>
  <si>
    <t xml:space="preserve">  переходник 25-20</t>
  </si>
  <si>
    <t xml:space="preserve">  угольник 90  D20</t>
  </si>
  <si>
    <t xml:space="preserve">  угольник 45 ПМ 20</t>
  </si>
  <si>
    <t xml:space="preserve">  угольник 45 ПМ 25</t>
  </si>
  <si>
    <t xml:space="preserve">  крепеж ст-20</t>
  </si>
  <si>
    <t xml:space="preserve">  муфта 20мм</t>
  </si>
  <si>
    <t xml:space="preserve">  теплоизолятор D20</t>
  </si>
  <si>
    <t xml:space="preserve">  труба Фузиотерм D20</t>
  </si>
  <si>
    <t xml:space="preserve">  труба Фузиотерм D25</t>
  </si>
  <si>
    <t xml:space="preserve">  защитная пробка 1/2" НР</t>
  </si>
  <si>
    <t xml:space="preserve">  кркн шаровый D20</t>
  </si>
  <si>
    <t>Автоматика котельной</t>
  </si>
  <si>
    <t>Разъемное соединение 15x1/2" НР</t>
  </si>
  <si>
    <t>Разъемное соединение 22x3/4" НР</t>
  </si>
  <si>
    <t>Разъемное соединение 28x1" НР</t>
  </si>
  <si>
    <t>Разъемное соединение 35x1-1/4" НР</t>
  </si>
  <si>
    <t>Разъемное соединение 15x1/2" ВР</t>
  </si>
  <si>
    <t>Разъемное соединение 22x3/4" ВР</t>
  </si>
  <si>
    <t>Разъемное соединение 28x1" ВР</t>
  </si>
  <si>
    <t>Бак расширительный мембранный ГВС V=8л. P=10бар</t>
  </si>
  <si>
    <t xml:space="preserve">Бак расширительный мембранный  V=50л, </t>
  </si>
  <si>
    <t>группа безопасности 1</t>
  </si>
  <si>
    <t>Кран шаровый 1-1/4" ВР-ВР</t>
  </si>
  <si>
    <t>Кран шаровый 1/2" ВР-НР</t>
  </si>
  <si>
    <t>Кран шаровый 3/4" ВР-ВР</t>
  </si>
  <si>
    <t>Кран шаровый 1" ВР-ВР</t>
  </si>
  <si>
    <t>Кран для насоса Ду25</t>
  </si>
  <si>
    <t>Кран для насоса Ду25 с обратным клапаном</t>
  </si>
  <si>
    <t>Кран для насоса Ду32</t>
  </si>
  <si>
    <t>Кран для насоса Ду32 с обратным клапаном</t>
  </si>
  <si>
    <t xml:space="preserve">Циркуляционный насос UPS25-40 </t>
  </si>
  <si>
    <t>насос-UPS-32-60</t>
  </si>
  <si>
    <t>насос-UPS-32-80</t>
  </si>
  <si>
    <t>насос-ГВС-UP15-14BUT</t>
  </si>
  <si>
    <t>Ниппель 1"</t>
  </si>
  <si>
    <t>Ниппель 1/2"</t>
  </si>
  <si>
    <t>Обратный клапан 1/2" ВР</t>
  </si>
  <si>
    <t>перепускной клапан ДУ20</t>
  </si>
  <si>
    <t>Переход на резьбу 15x1/2" НР</t>
  </si>
  <si>
    <t>Переход на резьбу 28x1" НР</t>
  </si>
  <si>
    <t>Переход на резьбу 35x1-1/4" НР</t>
  </si>
  <si>
    <t>Переход на резьбу 15x1/2"ВР</t>
  </si>
  <si>
    <t>Муфта двухраструбная редукционная 28x22</t>
  </si>
  <si>
    <t>Муфта двухраструбная редукционная 35x28</t>
  </si>
  <si>
    <t>Муфта двухраструбная редукционная 42x28</t>
  </si>
  <si>
    <t>Муфта двухраструбная редукционная 42x35</t>
  </si>
  <si>
    <t>Переходник c шестигранником 25х3/4" НР</t>
  </si>
  <si>
    <t>Переходник c шестигранником 40х1-1/4" НР</t>
  </si>
  <si>
    <t>Переходник с шестигранником 20х1/2" ВР</t>
  </si>
  <si>
    <t>Сервопривод</t>
  </si>
  <si>
    <t>Смеситель ГВС</t>
  </si>
  <si>
    <t>Термометр акс.  D100, t=0...+160, 1/2" НР, L=60мм</t>
  </si>
  <si>
    <t>Трехходовой смеситель 1" ВР</t>
  </si>
  <si>
    <t>Тройник 15</t>
  </si>
  <si>
    <t>Тройник 22</t>
  </si>
  <si>
    <t>Тройник редукционный 22x15x22</t>
  </si>
  <si>
    <t>Тройник редукционный 28x15x28</t>
  </si>
  <si>
    <t>Тройник редукционный 28x22x28</t>
  </si>
  <si>
    <t>Тройник редукционный 42x28x42</t>
  </si>
  <si>
    <t>Угол двухраструбный 90 D15</t>
  </si>
  <si>
    <t>Угол двухраструбный 90 D22</t>
  </si>
  <si>
    <t>Угол двухраструбный 90 D28</t>
  </si>
  <si>
    <t>Угол двухраструбный 90 D35</t>
  </si>
  <si>
    <t>Фильтр косой сетчатый 1" ВР</t>
  </si>
  <si>
    <t>Фильтр косой сетчатый 1-1/4" ВР</t>
  </si>
  <si>
    <t>Труба медная 15x1 твердая</t>
  </si>
  <si>
    <t>Труба медная 22x1 твердая</t>
  </si>
  <si>
    <t>Труба медная 28x1 твердая</t>
  </si>
  <si>
    <t>Труба медная 35x1.5 твердая</t>
  </si>
  <si>
    <t>Труба медная 42x1.5 твердая</t>
  </si>
  <si>
    <t>4331g</t>
  </si>
  <si>
    <t>102 128</t>
  </si>
  <si>
    <t>Viega</t>
  </si>
  <si>
    <t>4340g</t>
  </si>
  <si>
    <t>REFIX-DE</t>
  </si>
  <si>
    <t>7301000</t>
  </si>
  <si>
    <t>Reflex</t>
  </si>
  <si>
    <t>REFLEX-N</t>
  </si>
  <si>
    <t>302</t>
  </si>
  <si>
    <t>307</t>
  </si>
  <si>
    <t>GIACOMINI</t>
  </si>
  <si>
    <t>Oventrop</t>
  </si>
  <si>
    <t>UPS 100</t>
  </si>
  <si>
    <t>52004390</t>
  </si>
  <si>
    <t>Grundfos</t>
  </si>
  <si>
    <t>3280</t>
  </si>
  <si>
    <t>100 681</t>
  </si>
  <si>
    <t>100 384</t>
  </si>
  <si>
    <t>4243g</t>
  </si>
  <si>
    <t>100 025</t>
  </si>
  <si>
    <t>4270g</t>
  </si>
  <si>
    <t>100 254</t>
  </si>
  <si>
    <t>5240</t>
  </si>
  <si>
    <t>21312</t>
  </si>
  <si>
    <t>21318</t>
  </si>
  <si>
    <t>21108</t>
  </si>
  <si>
    <t>mut</t>
  </si>
  <si>
    <t>А5002</t>
  </si>
  <si>
    <t>Wika</t>
  </si>
  <si>
    <t>5130</t>
  </si>
  <si>
    <t>100 131</t>
  </si>
  <si>
    <t>5130R</t>
  </si>
  <si>
    <t>5090</t>
  </si>
  <si>
    <t>100 094</t>
  </si>
  <si>
    <t>701 14 12</t>
  </si>
  <si>
    <t>KME</t>
  </si>
  <si>
    <t>701 14 14</t>
  </si>
  <si>
    <t>701 14 21</t>
  </si>
  <si>
    <t>701 13 24</t>
  </si>
  <si>
    <t>701 13 60</t>
  </si>
  <si>
    <t>"Теплый пол"</t>
  </si>
  <si>
    <t>Радиатор биметаллический 10 секций</t>
  </si>
  <si>
    <t>Частный дом</t>
  </si>
  <si>
    <t>Коллектор для системы отопления 1"x 12 пар</t>
  </si>
  <si>
    <t>Ковектор 320/110/1750 без решетки</t>
  </si>
  <si>
    <t>Комплект подключения mohlenhoff</t>
  </si>
  <si>
    <t>Mohlenhoff</t>
  </si>
  <si>
    <t>WSK</t>
  </si>
  <si>
    <t>Ковектор 320/110/2500 без решетки</t>
  </si>
  <si>
    <t xml:space="preserve">  Коллектор ТП 1"1/4  6 пар </t>
  </si>
  <si>
    <t>Котел DeDietrich DTG 1307/150</t>
  </si>
  <si>
    <t>№    п/п</t>
  </si>
  <si>
    <t xml:space="preserve">Наименование </t>
  </si>
  <si>
    <t>Един. Измер.</t>
  </si>
  <si>
    <t xml:space="preserve">Стоимость за ед., руб. </t>
  </si>
  <si>
    <t>Стоимость всего, руб.</t>
  </si>
  <si>
    <t>Приточно-вытяжная вентиляция  П1-В1</t>
  </si>
  <si>
    <t xml:space="preserve"> Монтажные работы</t>
  </si>
  <si>
    <t>Монтаж приточно-вытяжной установки с обвязкой</t>
  </si>
  <si>
    <t>Монтаж шумоглушителей</t>
  </si>
  <si>
    <t>Монтаж воздушных клапанов с эл.приводом</t>
  </si>
  <si>
    <t>Монтаж воздуховодов из оцинкованной стали с установкой фасонных частей</t>
  </si>
  <si>
    <t>м2</t>
  </si>
  <si>
    <t>Устройство теплоизоляции воздуховодов</t>
  </si>
  <si>
    <t>Установка дроссель-клапанов, решеток и диффузоров</t>
  </si>
  <si>
    <t>Монтаж наружной решетки</t>
  </si>
  <si>
    <t>Монтаж панели управления</t>
  </si>
  <si>
    <t>Пуско-наладочные работы</t>
  </si>
  <si>
    <t>компл</t>
  </si>
  <si>
    <t xml:space="preserve">Накладные расходы </t>
  </si>
  <si>
    <t>Итого монтажные работы</t>
  </si>
  <si>
    <t>Стоимость оборудования</t>
  </si>
  <si>
    <t>Шумоглушитель ф160</t>
  </si>
  <si>
    <t>Воздушный клапан ф160</t>
  </si>
  <si>
    <t>Электропривод возд.клапана с возвратной пружиной</t>
  </si>
  <si>
    <t xml:space="preserve">Итого </t>
  </si>
  <si>
    <t>Трансп.-заготов.и складские расходы 5% от стоимости оборудования</t>
  </si>
  <si>
    <t>Итого стоимость оборудования</t>
  </si>
  <si>
    <t>Материалы для монтажных работ</t>
  </si>
  <si>
    <t>Решетка наружная 200х200</t>
  </si>
  <si>
    <t>Дроссель- клапан ф125мм</t>
  </si>
  <si>
    <t>Дроссель- клапан ф100мм</t>
  </si>
  <si>
    <t>Гибкие воздуховоды ф100мм</t>
  </si>
  <si>
    <t>Диффузор приточный ф100 Systemair Balance-S с монтажным кольцом</t>
  </si>
  <si>
    <t>Диффузор вытяжной ф100 Systemair Balance-E с монтажным кольцом</t>
  </si>
  <si>
    <t>Воздуховоды из оцинкованной стали толщ.0,5мм с  фасонными частями</t>
  </si>
  <si>
    <t xml:space="preserve">М/конструкции для крепления воздуховодов и оборудования </t>
  </si>
  <si>
    <t>компл.</t>
  </si>
  <si>
    <t>Изоляция типа Пенфол 10 мм. Фольгированный</t>
  </si>
  <si>
    <t xml:space="preserve">Расходные материалы (лента монтажная, скобы-зажимы, герметик, лента уплотнительная и проч.) 10% </t>
  </si>
  <si>
    <t>Итого стоимость материалов для монтажа</t>
  </si>
  <si>
    <t>ВСЕГО по Смете, в т.ч.</t>
  </si>
  <si>
    <t>Составил: ___________________________</t>
  </si>
  <si>
    <t>Проверил: ____________________________</t>
  </si>
  <si>
    <t>Энергоэффективная система вентиляции</t>
  </si>
  <si>
    <t>м.п.</t>
  </si>
  <si>
    <t>Приточно-вытяжная установка с пластинчатым рекуператором Systemair VX 400 E HEAT REC.UNIT</t>
  </si>
  <si>
    <t>Выносной пульт управления CE CONTROL PANEL VILLAVENT /3</t>
  </si>
  <si>
    <t>Краткое описание системы:</t>
  </si>
  <si>
    <t>Вентиляция</t>
  </si>
  <si>
    <t>Тепловой насос воздух-вода WSYG140DB6/WOYG112LBT</t>
  </si>
  <si>
    <t>Fujitsu</t>
  </si>
  <si>
    <t>DRAZICE</t>
  </si>
  <si>
    <t>Водонагреватель комбинированный 160л (спиральный теплообменник+ сухой керамический термоэлемент). Навесной, вертикальный</t>
  </si>
  <si>
    <t>KITURAMI</t>
  </si>
  <si>
    <t>Резервный источник тепла: Дизельный котел  TURBO 13R</t>
  </si>
  <si>
    <t>ТОПЛИВНЫЙ БАК 1000 Л ДЛЯ ДИЗЕЛЬНОГО ТОПЛИВА 1000л</t>
  </si>
  <si>
    <t>АНИОН</t>
  </si>
  <si>
    <t>Монтажный комплект на один топливный бак</t>
  </si>
  <si>
    <t>Котельная -тепловой насос + дизель (если нет магистрального газа)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</si>
</sst>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€-2]\ #,##0.00"/>
    <numFmt numFmtId="177" formatCode="#,##0.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63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363636"/>
      <name val="Arial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7" fillId="0" borderId="10" xfId="52" applyBorder="1" applyAlignment="1">
      <alignment horizontal="left"/>
      <protection/>
    </xf>
    <xf numFmtId="0" fontId="7" fillId="0" borderId="10" xfId="52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4" xfId="52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4" xfId="52" applyFont="1" applyFill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24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0" fillId="0" borderId="26" xfId="0" applyBorder="1" applyAlignment="1">
      <alignment horizontal="left"/>
    </xf>
    <xf numFmtId="0" fontId="3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2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7" fontId="0" fillId="0" borderId="26" xfId="0" applyNumberForma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7" fontId="0" fillId="0" borderId="10" xfId="0" applyNumberFormat="1" applyBorder="1" applyAlignment="1">
      <alignment/>
    </xf>
    <xf numFmtId="177" fontId="0" fillId="0" borderId="23" xfId="0" applyNumberFormat="1" applyBorder="1" applyAlignment="1">
      <alignment/>
    </xf>
    <xf numFmtId="177" fontId="3" fillId="0" borderId="32" xfId="0" applyNumberFormat="1" applyFont="1" applyBorder="1" applyAlignment="1">
      <alignment horizontal="center"/>
    </xf>
    <xf numFmtId="177" fontId="0" fillId="0" borderId="33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34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177" fontId="3" fillId="0" borderId="33" xfId="0" applyNumberFormat="1" applyFont="1" applyBorder="1" applyAlignment="1">
      <alignment horizontal="center"/>
    </xf>
    <xf numFmtId="177" fontId="3" fillId="0" borderId="34" xfId="0" applyNumberFormat="1" applyFont="1" applyBorder="1" applyAlignment="1">
      <alignment horizontal="center"/>
    </xf>
    <xf numFmtId="176" fontId="0" fillId="0" borderId="26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23" xfId="0" applyNumberFormat="1" applyFill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7" fontId="0" fillId="0" borderId="28" xfId="0" applyNumberFormat="1" applyBorder="1" applyAlignment="1">
      <alignment/>
    </xf>
    <xf numFmtId="177" fontId="3" fillId="0" borderId="35" xfId="0" applyNumberFormat="1" applyFont="1" applyBorder="1" applyAlignment="1">
      <alignment horizontal="center"/>
    </xf>
    <xf numFmtId="177" fontId="3" fillId="0" borderId="36" xfId="0" applyNumberFormat="1" applyFont="1" applyBorder="1" applyAlignment="1">
      <alignment horizontal="center"/>
    </xf>
    <xf numFmtId="176" fontId="7" fillId="0" borderId="10" xfId="52" applyNumberFormat="1" applyBorder="1" applyAlignment="1">
      <alignment horizontal="center"/>
      <protection/>
    </xf>
    <xf numFmtId="176" fontId="7" fillId="0" borderId="14" xfId="52" applyNumberFormat="1" applyBorder="1" applyAlignment="1">
      <alignment horizontal="center"/>
      <protection/>
    </xf>
    <xf numFmtId="176" fontId="3" fillId="0" borderId="26" xfId="0" applyNumberFormat="1" applyFont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28" xfId="0" applyNumberFormat="1" applyFont="1" applyFill="1" applyBorder="1" applyAlignment="1">
      <alignment horizontal="center"/>
    </xf>
    <xf numFmtId="176" fontId="3" fillId="0" borderId="23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2" fontId="52" fillId="0" borderId="0" xfId="0" applyNumberFormat="1" applyFont="1" applyAlignment="1">
      <alignment vertical="top" wrapText="1"/>
    </xf>
    <xf numFmtId="4" fontId="52" fillId="0" borderId="0" xfId="0" applyNumberFormat="1" applyFont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1" fontId="52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1" fontId="53" fillId="0" borderId="10" xfId="0" applyNumberFormat="1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right"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top" wrapText="1"/>
    </xf>
    <xf numFmtId="4" fontId="52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center" vertical="top" wrapText="1"/>
    </xf>
    <xf numFmtId="3" fontId="52" fillId="0" borderId="10" xfId="0" applyNumberFormat="1" applyFont="1" applyBorder="1" applyAlignment="1">
      <alignment horizontal="right" vertical="top" wrapText="1"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3" fontId="53" fillId="0" borderId="10" xfId="0" applyNumberFormat="1" applyFont="1" applyBorder="1" applyAlignment="1">
      <alignment horizontal="right" vertical="top" wrapText="1"/>
    </xf>
    <xf numFmtId="9" fontId="52" fillId="0" borderId="10" xfId="57" applyFont="1" applyBorder="1" applyAlignment="1">
      <alignment horizontal="center" vertical="top" wrapText="1"/>
    </xf>
    <xf numFmtId="3" fontId="53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2" fontId="52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4" fontId="52" fillId="0" borderId="10" xfId="0" applyNumberFormat="1" applyFont="1" applyBorder="1" applyAlignment="1">
      <alignment horizontal="right" vertical="top" wrapText="1"/>
    </xf>
    <xf numFmtId="0" fontId="53" fillId="0" borderId="10" xfId="0" applyFont="1" applyBorder="1" applyAlignment="1">
      <alignment vertical="top" wrapText="1"/>
    </xf>
    <xf numFmtId="4" fontId="53" fillId="0" borderId="10" xfId="0" applyNumberFormat="1" applyFont="1" applyBorder="1" applyAlignment="1">
      <alignment vertical="top" wrapText="1"/>
    </xf>
    <xf numFmtId="2" fontId="52" fillId="0" borderId="10" xfId="0" applyNumberFormat="1" applyFont="1" applyBorder="1" applyAlignment="1">
      <alignment horizontal="right" vertical="top" wrapText="1"/>
    </xf>
    <xf numFmtId="2" fontId="53" fillId="0" borderId="10" xfId="0" applyNumberFormat="1" applyFont="1" applyBorder="1" applyAlignment="1">
      <alignment horizontal="right" vertical="top" wrapText="1"/>
    </xf>
    <xf numFmtId="4" fontId="52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vertical="top" wrapText="1"/>
    </xf>
    <xf numFmtId="2" fontId="52" fillId="0" borderId="10" xfId="0" applyNumberFormat="1" applyFont="1" applyFill="1" applyBorder="1" applyAlignment="1">
      <alignment horizontal="center" vertical="top" wrapText="1"/>
    </xf>
    <xf numFmtId="2" fontId="53" fillId="0" borderId="10" xfId="0" applyNumberFormat="1" applyFont="1" applyBorder="1" applyAlignment="1">
      <alignment vertical="top" wrapText="1"/>
    </xf>
    <xf numFmtId="4" fontId="53" fillId="0" borderId="10" xfId="0" applyNumberFormat="1" applyFont="1" applyBorder="1" applyAlignment="1">
      <alignment/>
    </xf>
    <xf numFmtId="2" fontId="52" fillId="0" borderId="10" xfId="0" applyNumberFormat="1" applyFont="1" applyBorder="1" applyAlignment="1">
      <alignment vertical="top" wrapText="1"/>
    </xf>
    <xf numFmtId="4" fontId="52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left" vertical="top" wrapText="1"/>
    </xf>
    <xf numFmtId="4" fontId="55" fillId="0" borderId="10" xfId="0" applyNumberFormat="1" applyFont="1" applyBorder="1" applyAlignment="1">
      <alignment/>
    </xf>
    <xf numFmtId="0" fontId="54" fillId="0" borderId="10" xfId="0" applyFont="1" applyBorder="1" applyAlignment="1">
      <alignment vertical="top" wrapText="1"/>
    </xf>
    <xf numFmtId="4" fontId="55" fillId="0" borderId="10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2" fontId="58" fillId="0" borderId="0" xfId="0" applyNumberFormat="1" applyFont="1" applyBorder="1" applyAlignment="1">
      <alignment horizontal="right" vertical="top" wrapText="1"/>
    </xf>
    <xf numFmtId="4" fontId="58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14" fontId="3" fillId="0" borderId="0" xfId="0" applyNumberFormat="1" applyFont="1" applyBorder="1" applyAlignment="1">
      <alignment horizontal="left"/>
    </xf>
    <xf numFmtId="0" fontId="0" fillId="0" borderId="27" xfId="0" applyNumberFormat="1" applyBorder="1" applyAlignment="1">
      <alignment horizontal="left"/>
    </xf>
    <xf numFmtId="177" fontId="0" fillId="0" borderId="36" xfId="0" applyNumberForma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0" fontId="3" fillId="32" borderId="13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NumberFormat="1" applyFont="1" applyFill="1" applyBorder="1" applyAlignment="1">
      <alignment horizontal="center"/>
    </xf>
    <xf numFmtId="177" fontId="0" fillId="32" borderId="10" xfId="0" applyNumberFormat="1" applyFill="1" applyBorder="1" applyAlignment="1">
      <alignment/>
    </xf>
    <xf numFmtId="177" fontId="3" fillId="32" borderId="11" xfId="0" applyNumberFormat="1" applyFont="1" applyFill="1" applyBorder="1" applyAlignment="1">
      <alignment horizontal="center"/>
    </xf>
    <xf numFmtId="49" fontId="3" fillId="32" borderId="23" xfId="0" applyNumberFormat="1" applyFont="1" applyFill="1" applyBorder="1" applyAlignment="1">
      <alignment horizontal="left"/>
    </xf>
    <xf numFmtId="0" fontId="0" fillId="32" borderId="23" xfId="0" applyFill="1" applyBorder="1" applyAlignment="1">
      <alignment/>
    </xf>
    <xf numFmtId="49" fontId="3" fillId="32" borderId="23" xfId="0" applyNumberFormat="1" applyFont="1" applyFill="1" applyBorder="1" applyAlignment="1">
      <alignment horizontal="center"/>
    </xf>
    <xf numFmtId="0" fontId="3" fillId="32" borderId="23" xfId="0" applyNumberFormat="1" applyFont="1" applyFill="1" applyBorder="1" applyAlignment="1">
      <alignment horizontal="center"/>
    </xf>
    <xf numFmtId="177" fontId="0" fillId="32" borderId="23" xfId="0" applyNumberFormat="1" applyFill="1" applyBorder="1" applyAlignment="1">
      <alignment/>
    </xf>
    <xf numFmtId="177" fontId="3" fillId="32" borderId="34" xfId="0" applyNumberFormat="1" applyFont="1" applyFill="1" applyBorder="1" applyAlignment="1">
      <alignment horizontal="center"/>
    </xf>
    <xf numFmtId="0" fontId="0" fillId="32" borderId="10" xfId="0" applyFill="1" applyBorder="1" applyAlignment="1">
      <alignment/>
    </xf>
    <xf numFmtId="177" fontId="4" fillId="0" borderId="32" xfId="0" applyNumberFormat="1" applyFont="1" applyBorder="1" applyAlignment="1">
      <alignment horizontal="center"/>
    </xf>
    <xf numFmtId="0" fontId="3" fillId="32" borderId="37" xfId="0" applyNumberFormat="1" applyFont="1" applyFill="1" applyBorder="1" applyAlignment="1">
      <alignment horizontal="center"/>
    </xf>
    <xf numFmtId="49" fontId="3" fillId="32" borderId="38" xfId="0" applyNumberFormat="1" applyFont="1" applyFill="1" applyBorder="1" applyAlignment="1">
      <alignment horizontal="left" wrapText="1"/>
    </xf>
    <xf numFmtId="49" fontId="3" fillId="32" borderId="38" xfId="0" applyNumberFormat="1" applyFont="1" applyFill="1" applyBorder="1" applyAlignment="1">
      <alignment horizontal="center"/>
    </xf>
    <xf numFmtId="49" fontId="3" fillId="32" borderId="28" xfId="0" applyNumberFormat="1" applyFont="1" applyFill="1" applyBorder="1" applyAlignment="1">
      <alignment horizontal="center"/>
    </xf>
    <xf numFmtId="0" fontId="3" fillId="32" borderId="38" xfId="0" applyNumberFormat="1" applyFont="1" applyFill="1" applyBorder="1" applyAlignment="1">
      <alignment horizontal="center"/>
    </xf>
    <xf numFmtId="177" fontId="0" fillId="32" borderId="38" xfId="0" applyNumberFormat="1" applyFill="1" applyBorder="1" applyAlignment="1">
      <alignment/>
    </xf>
    <xf numFmtId="177" fontId="3" fillId="32" borderId="39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left" wrapText="1"/>
    </xf>
    <xf numFmtId="177" fontId="3" fillId="32" borderId="10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 horizontal="left"/>
    </xf>
    <xf numFmtId="0" fontId="6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180975</xdr:rowOff>
    </xdr:from>
    <xdr:to>
      <xdr:col>5</xdr:col>
      <xdr:colOff>857250</xdr:colOff>
      <xdr:row>94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652462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6:Q65"/>
  <sheetViews>
    <sheetView zoomScale="130" zoomScaleNormal="130" zoomScaleSheetLayoutView="115" workbookViewId="0" topLeftCell="A19">
      <selection activeCell="E10" sqref="E10"/>
    </sheetView>
  </sheetViews>
  <sheetFormatPr defaultColWidth="9.140625" defaultRowHeight="15"/>
  <cols>
    <col min="1" max="1" width="9.140625" style="36" customWidth="1"/>
    <col min="2" max="2" width="12.140625" style="36" customWidth="1"/>
    <col min="3" max="3" width="20.00390625" style="36" customWidth="1"/>
    <col min="4" max="4" width="23.00390625" style="36" customWidth="1"/>
    <col min="5" max="5" width="15.8515625" style="36" customWidth="1"/>
    <col min="6" max="17" width="9.140625" style="36" customWidth="1"/>
    <col min="18" max="16384" width="9.140625" style="35" customWidth="1"/>
  </cols>
  <sheetData>
    <row r="1" s="36" customFormat="1" ht="15"/>
    <row r="2" s="36" customFormat="1" ht="15"/>
    <row r="3" s="36" customFormat="1" ht="15"/>
    <row r="4" s="36" customFormat="1" ht="15"/>
    <row r="5" s="36" customFormat="1" ht="15"/>
    <row r="6" spans="1:12" s="36" customFormat="1" ht="15">
      <c r="A6" s="208" t="s">
        <v>80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 s="36" customFormat="1" ht="1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="44" customFormat="1" ht="15"/>
    <row r="9" spans="1:17" s="45" customFormat="1" ht="15">
      <c r="A9" s="44"/>
      <c r="B9" s="44"/>
      <c r="C9" s="44"/>
      <c r="D9" s="79" t="s">
        <v>38</v>
      </c>
      <c r="E9" s="37" t="s">
        <v>238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45" customFormat="1" ht="15">
      <c r="A10" s="44"/>
      <c r="B10" s="44"/>
      <c r="C10" s="44"/>
      <c r="D10" s="18" t="s">
        <v>8</v>
      </c>
      <c r="E10" s="1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45" customFormat="1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1:17" s="45" customFormat="1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45" customFormat="1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s="45" customFormat="1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7" s="45" customFormat="1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pans="1:17" s="45" customFormat="1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45" customFormat="1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1:17" s="45" customFormat="1" ht="15.75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s="45" customFormat="1" ht="15">
      <c r="A19" s="44"/>
      <c r="B19" s="44"/>
      <c r="C19" s="44"/>
      <c r="D19" s="46" t="s">
        <v>77</v>
      </c>
      <c r="E19" s="95">
        <f>Радиаторы!I38</f>
        <v>502266.8399999999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s="45" customFormat="1" ht="15">
      <c r="A20" s="44"/>
      <c r="B20" s="44"/>
      <c r="C20" s="44"/>
      <c r="D20" s="78" t="s">
        <v>236</v>
      </c>
      <c r="E20" s="96">
        <f>'"теплый пол"'!I32</f>
        <v>117138.78000000003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s="45" customFormat="1" ht="15">
      <c r="A21" s="44"/>
      <c r="B21" s="44"/>
      <c r="C21" s="44"/>
      <c r="D21" s="47" t="s">
        <v>78</v>
      </c>
      <c r="E21" s="97">
        <f>Водопровод!I29</f>
        <v>104079.81000000001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s="45" customFormat="1" ht="15">
      <c r="A22" s="44"/>
      <c r="B22" s="44"/>
      <c r="C22" s="44"/>
      <c r="D22" s="47" t="s">
        <v>79</v>
      </c>
      <c r="E22" s="97">
        <f>Канализация!I27</f>
        <v>81222.09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7" s="45" customFormat="1" ht="15.75" thickBot="1">
      <c r="A23" s="44"/>
      <c r="B23" s="44"/>
      <c r="C23" s="44"/>
      <c r="D23" s="48" t="s">
        <v>75</v>
      </c>
      <c r="E23" s="98">
        <f>Котельная!I74</f>
        <v>601714.0020000001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1:17" s="45" customFormat="1" ht="15.75" thickBot="1">
      <c r="A24" s="44"/>
      <c r="B24" s="44"/>
      <c r="C24" s="44"/>
      <c r="D24" s="182" t="s">
        <v>295</v>
      </c>
      <c r="E24" s="183">
        <v>238573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s="45" customFormat="1" ht="15">
      <c r="A25" s="44"/>
      <c r="B25" s="44"/>
      <c r="C25" s="44"/>
      <c r="D25" s="49" t="s">
        <v>37</v>
      </c>
      <c r="E25" s="99">
        <f>SUM(E19:E23)</f>
        <v>1406421.5219999999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s="45" customFormat="1" ht="15">
      <c r="A26" s="44"/>
      <c r="B26" s="44"/>
      <c r="C26" s="44"/>
      <c r="D26" s="49"/>
      <c r="E26" s="11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s="45" customFormat="1" ht="15">
      <c r="A27" s="44"/>
      <c r="B27" s="44"/>
      <c r="C27" s="44"/>
      <c r="D27" s="49"/>
      <c r="E27" s="9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s="45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s="45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45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spans="1:17" s="45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</row>
    <row r="32" spans="1:17" s="45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s="45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s="45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45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s="45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  <row r="37" spans="1:17" s="45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s="45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s="45" customFormat="1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s="45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s="45" customFormat="1" ht="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s="45" customFormat="1" ht="1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s="45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1:17" s="45" customFormat="1" ht="1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s="45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</row>
    <row r="46" spans="1:17" s="45" customFormat="1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</row>
    <row r="47" spans="1:17" s="45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17" s="45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45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s="45" customFormat="1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1:17" s="45" customFormat="1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s="45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</row>
    <row r="53" spans="1:17" s="45" customFormat="1" ht="1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</row>
    <row r="54" spans="1:17" s="45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s="45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s="45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s="45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</row>
    <row r="58" spans="1:17" s="45" customFormat="1" ht="1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</row>
    <row r="59" spans="1:17" s="45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45" customFormat="1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</row>
    <row r="61" spans="1:17" s="45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</row>
    <row r="62" spans="1:17" s="45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45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s="45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s="45" customFormat="1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</sheetData>
  <sheetProtection/>
  <mergeCells count="1">
    <mergeCell ref="A6:L7"/>
  </mergeCells>
  <printOptions/>
  <pageMargins left="0.2362204724409449" right="0.2362204724409449" top="0.3937007874015748" bottom="0.35433070866141736" header="0" footer="0.11811023622047245"/>
  <pageSetup orientation="landscape" paperSize="9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99"/>
  <sheetViews>
    <sheetView view="pageBreakPreview" zoomScale="145" zoomScaleNormal="130" zoomScaleSheetLayoutView="145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4.7109375" style="3" customWidth="1"/>
    <col min="3" max="3" width="17.7109375" style="4" customWidth="1"/>
    <col min="4" max="4" width="11.00390625" style="4" customWidth="1"/>
    <col min="5" max="5" width="15.7109375" style="4" customWidth="1"/>
    <col min="6" max="6" width="7.7109375" style="4" customWidth="1"/>
    <col min="7" max="7" width="6.57421875" style="9" customWidth="1"/>
    <col min="8" max="8" width="12.421875" style="9" customWidth="1"/>
    <col min="9" max="9" width="13.7109375" style="5" customWidth="1"/>
    <col min="10" max="10" width="9.140625" style="1" customWidth="1"/>
    <col min="11" max="16384" width="9.140625" style="2" customWidth="1"/>
  </cols>
  <sheetData>
    <row r="1" spans="1:10" s="15" customFormat="1" ht="15.75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15" customFormat="1" ht="15">
      <c r="A2" s="16" t="s">
        <v>38</v>
      </c>
      <c r="B2" s="17" t="s">
        <v>238</v>
      </c>
      <c r="C2" s="17"/>
      <c r="D2" s="17"/>
      <c r="E2" s="17"/>
      <c r="F2" s="17"/>
      <c r="G2" s="17"/>
      <c r="H2" s="17"/>
      <c r="I2" s="17"/>
    </row>
    <row r="3" spans="1:10" s="15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15" customFormat="1" ht="27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4" s="15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N5" s="15">
        <v>40.2</v>
      </c>
    </row>
    <row r="6" spans="1:12" s="15" customFormat="1" ht="15">
      <c r="A6" s="7">
        <v>1</v>
      </c>
      <c r="B6" s="11" t="s">
        <v>107</v>
      </c>
      <c r="C6" s="9" t="s">
        <v>119</v>
      </c>
      <c r="D6" s="9"/>
      <c r="E6" s="9" t="s">
        <v>120</v>
      </c>
      <c r="F6" s="9" t="s">
        <v>10</v>
      </c>
      <c r="G6" s="9">
        <v>1</v>
      </c>
      <c r="H6" s="90">
        <f>PRODUCT(L6,$N$5)</f>
        <v>4582.8</v>
      </c>
      <c r="I6" s="91">
        <f>PRODUCT(G6:H6)</f>
        <v>4582.8</v>
      </c>
      <c r="J6" s="14"/>
      <c r="L6" s="88">
        <v>114</v>
      </c>
    </row>
    <row r="7" spans="1:12" s="36" customFormat="1" ht="15">
      <c r="A7" s="7">
        <v>2</v>
      </c>
      <c r="B7" s="11" t="s">
        <v>237</v>
      </c>
      <c r="C7" s="9" t="s">
        <v>119</v>
      </c>
      <c r="D7" s="9"/>
      <c r="E7" s="9" t="s">
        <v>120</v>
      </c>
      <c r="F7" s="9" t="s">
        <v>10</v>
      </c>
      <c r="G7" s="33">
        <v>12</v>
      </c>
      <c r="H7" s="92">
        <f aca="true" t="shared" si="0" ref="H7:H37">PRODUCT(L7,$N$5)</f>
        <v>7638.000000000001</v>
      </c>
      <c r="I7" s="91">
        <f aca="true" t="shared" si="1" ref="I7:I37">PRODUCT(G7:H7)</f>
        <v>91656.00000000001</v>
      </c>
      <c r="J7" s="14"/>
      <c r="L7" s="88">
        <v>190</v>
      </c>
    </row>
    <row r="8" spans="1:12" s="15" customFormat="1" ht="15">
      <c r="A8" s="7">
        <v>3</v>
      </c>
      <c r="B8" s="11" t="s">
        <v>108</v>
      </c>
      <c r="C8" s="9" t="s">
        <v>119</v>
      </c>
      <c r="D8" s="9"/>
      <c r="E8" s="9" t="s">
        <v>120</v>
      </c>
      <c r="F8" s="9" t="s">
        <v>10</v>
      </c>
      <c r="G8" s="33">
        <v>4</v>
      </c>
      <c r="H8" s="92">
        <f t="shared" si="0"/>
        <v>9165.6</v>
      </c>
      <c r="I8" s="91">
        <f t="shared" si="1"/>
        <v>36662.4</v>
      </c>
      <c r="J8" s="14"/>
      <c r="L8" s="88">
        <v>228</v>
      </c>
    </row>
    <row r="9" spans="1:12" s="36" customFormat="1" ht="15">
      <c r="A9" s="7">
        <v>4</v>
      </c>
      <c r="B9" s="11" t="s">
        <v>240</v>
      </c>
      <c r="C9" s="9" t="s">
        <v>243</v>
      </c>
      <c r="D9" s="9"/>
      <c r="E9" s="9" t="s">
        <v>242</v>
      </c>
      <c r="F9" s="9" t="s">
        <v>10</v>
      </c>
      <c r="G9" s="33">
        <v>2</v>
      </c>
      <c r="H9" s="92">
        <f t="shared" si="0"/>
        <v>24240.600000000002</v>
      </c>
      <c r="I9" s="91">
        <f t="shared" si="1"/>
        <v>48481.200000000004</v>
      </c>
      <c r="J9" s="14"/>
      <c r="L9" s="88">
        <v>603</v>
      </c>
    </row>
    <row r="10" spans="1:12" s="36" customFormat="1" ht="15">
      <c r="A10" s="7">
        <v>5</v>
      </c>
      <c r="B10" s="11" t="s">
        <v>244</v>
      </c>
      <c r="C10" s="9" t="s">
        <v>243</v>
      </c>
      <c r="D10" s="9"/>
      <c r="E10" s="9"/>
      <c r="F10" s="9" t="s">
        <v>10</v>
      </c>
      <c r="G10" s="33">
        <v>1</v>
      </c>
      <c r="H10" s="92">
        <f t="shared" si="0"/>
        <v>28743.000000000004</v>
      </c>
      <c r="I10" s="91">
        <f t="shared" si="1"/>
        <v>28743.000000000004</v>
      </c>
      <c r="J10" s="14"/>
      <c r="L10" s="88">
        <v>715</v>
      </c>
    </row>
    <row r="11" spans="1:12" s="15" customFormat="1" ht="15">
      <c r="A11" s="7">
        <v>6</v>
      </c>
      <c r="B11" s="11" t="s">
        <v>11</v>
      </c>
      <c r="C11" s="9" t="s">
        <v>9</v>
      </c>
      <c r="D11" s="9"/>
      <c r="E11" s="9" t="s">
        <v>12</v>
      </c>
      <c r="F11" s="9" t="s">
        <v>10</v>
      </c>
      <c r="G11" s="33">
        <v>4</v>
      </c>
      <c r="H11" s="92">
        <f t="shared" si="0"/>
        <v>542.7</v>
      </c>
      <c r="I11" s="91">
        <f t="shared" si="1"/>
        <v>2170.8</v>
      </c>
      <c r="J11" s="14"/>
      <c r="L11" s="88">
        <v>13.5</v>
      </c>
    </row>
    <row r="12" spans="1:12" s="15" customFormat="1" ht="15">
      <c r="A12" s="7">
        <v>7</v>
      </c>
      <c r="B12" s="11" t="s">
        <v>109</v>
      </c>
      <c r="C12" s="9" t="s">
        <v>9</v>
      </c>
      <c r="D12" s="9"/>
      <c r="E12" s="9"/>
      <c r="F12" s="9" t="s">
        <v>10</v>
      </c>
      <c r="G12" s="33">
        <v>0</v>
      </c>
      <c r="H12" s="92">
        <f t="shared" si="0"/>
        <v>4984.8</v>
      </c>
      <c r="I12" s="91">
        <f t="shared" si="1"/>
        <v>0</v>
      </c>
      <c r="J12" s="14"/>
      <c r="L12" s="88">
        <v>124</v>
      </c>
    </row>
    <row r="13" spans="1:12" s="15" customFormat="1" ht="15">
      <c r="A13" s="7">
        <v>8</v>
      </c>
      <c r="B13" s="11" t="s">
        <v>39</v>
      </c>
      <c r="C13" s="9"/>
      <c r="D13" s="9"/>
      <c r="E13" s="9"/>
      <c r="F13" s="9" t="s">
        <v>10</v>
      </c>
      <c r="G13" s="33">
        <v>1</v>
      </c>
      <c r="H13" s="92">
        <f t="shared" si="0"/>
        <v>7557.6</v>
      </c>
      <c r="I13" s="91">
        <f t="shared" si="1"/>
        <v>7557.6</v>
      </c>
      <c r="J13" s="14"/>
      <c r="L13" s="88">
        <v>188</v>
      </c>
    </row>
    <row r="14" spans="1:12" s="15" customFormat="1" ht="15">
      <c r="A14" s="7">
        <v>9</v>
      </c>
      <c r="B14" s="11" t="s">
        <v>239</v>
      </c>
      <c r="C14" s="9"/>
      <c r="D14" s="9"/>
      <c r="E14" s="9"/>
      <c r="F14" s="9" t="s">
        <v>10</v>
      </c>
      <c r="G14" s="33">
        <v>1</v>
      </c>
      <c r="H14" s="92">
        <f t="shared" si="0"/>
        <v>13467.000000000002</v>
      </c>
      <c r="I14" s="91">
        <f t="shared" si="1"/>
        <v>13467.000000000002</v>
      </c>
      <c r="J14" s="14"/>
      <c r="L14" s="88">
        <v>335</v>
      </c>
    </row>
    <row r="15" spans="1:12" s="15" customFormat="1" ht="15">
      <c r="A15" s="7">
        <v>10</v>
      </c>
      <c r="B15" s="11" t="s">
        <v>110</v>
      </c>
      <c r="C15" s="9" t="s">
        <v>9</v>
      </c>
      <c r="D15" s="9"/>
      <c r="E15" s="9" t="s">
        <v>9</v>
      </c>
      <c r="F15" s="9" t="s">
        <v>10</v>
      </c>
      <c r="G15" s="33">
        <v>4</v>
      </c>
      <c r="H15" s="92">
        <f t="shared" si="0"/>
        <v>502.50000000000006</v>
      </c>
      <c r="I15" s="91">
        <f t="shared" si="1"/>
        <v>2010.0000000000002</v>
      </c>
      <c r="J15" s="14"/>
      <c r="L15" s="88">
        <v>12.5</v>
      </c>
    </row>
    <row r="16" spans="1:12" s="15" customFormat="1" ht="15">
      <c r="A16" s="7">
        <v>11</v>
      </c>
      <c r="B16" s="11" t="s">
        <v>111</v>
      </c>
      <c r="C16" s="9"/>
      <c r="D16" s="9" t="s">
        <v>9</v>
      </c>
      <c r="E16" s="9"/>
      <c r="F16" s="9" t="s">
        <v>10</v>
      </c>
      <c r="G16" s="33">
        <v>4</v>
      </c>
      <c r="H16" s="92">
        <f t="shared" si="0"/>
        <v>1053.24</v>
      </c>
      <c r="I16" s="91">
        <f t="shared" si="1"/>
        <v>4212.96</v>
      </c>
      <c r="J16" s="14"/>
      <c r="L16" s="88">
        <v>26.2</v>
      </c>
    </row>
    <row r="17" spans="1:12" s="15" customFormat="1" ht="15">
      <c r="A17" s="7">
        <v>12</v>
      </c>
      <c r="B17" s="11" t="s">
        <v>14</v>
      </c>
      <c r="C17" s="9" t="s">
        <v>15</v>
      </c>
      <c r="D17" s="9" t="s">
        <v>9</v>
      </c>
      <c r="E17" s="9" t="s">
        <v>13</v>
      </c>
      <c r="F17" s="9" t="s">
        <v>10</v>
      </c>
      <c r="G17" s="33">
        <v>4</v>
      </c>
      <c r="H17" s="92">
        <f t="shared" si="0"/>
        <v>301.5</v>
      </c>
      <c r="I17" s="91">
        <f t="shared" si="1"/>
        <v>1206</v>
      </c>
      <c r="J17" s="14"/>
      <c r="L17" s="88">
        <v>7.5</v>
      </c>
    </row>
    <row r="18" spans="1:12" s="15" customFormat="1" ht="15">
      <c r="A18" s="7">
        <v>13</v>
      </c>
      <c r="B18" s="11" t="s">
        <v>112</v>
      </c>
      <c r="C18" s="9"/>
      <c r="D18" s="9"/>
      <c r="E18" s="9"/>
      <c r="F18" s="9" t="s">
        <v>10</v>
      </c>
      <c r="G18" s="33">
        <v>17</v>
      </c>
      <c r="H18" s="92">
        <f t="shared" si="0"/>
        <v>2753.7000000000003</v>
      </c>
      <c r="I18" s="91">
        <f t="shared" si="1"/>
        <v>46812.9</v>
      </c>
      <c r="J18" s="14"/>
      <c r="L18" s="88">
        <v>68.5</v>
      </c>
    </row>
    <row r="19" spans="1:12" s="36" customFormat="1" ht="15">
      <c r="A19" s="7">
        <v>14</v>
      </c>
      <c r="B19" s="11" t="s">
        <v>241</v>
      </c>
      <c r="C19" s="9"/>
      <c r="D19" s="9"/>
      <c r="E19" s="9"/>
      <c r="F19" s="9" t="s">
        <v>10</v>
      </c>
      <c r="G19" s="33">
        <v>2</v>
      </c>
      <c r="H19" s="92">
        <f t="shared" si="0"/>
        <v>3376.8</v>
      </c>
      <c r="I19" s="91">
        <f t="shared" si="1"/>
        <v>6753.6</v>
      </c>
      <c r="J19" s="14"/>
      <c r="L19" s="88">
        <v>84</v>
      </c>
    </row>
    <row r="20" spans="1:12" s="15" customFormat="1" ht="15">
      <c r="A20" s="7">
        <v>15</v>
      </c>
      <c r="B20" s="11" t="s">
        <v>36</v>
      </c>
      <c r="C20" s="9"/>
      <c r="D20" s="9" t="s">
        <v>9</v>
      </c>
      <c r="E20" s="9"/>
      <c r="F20" s="9" t="s">
        <v>10</v>
      </c>
      <c r="G20" s="33">
        <v>2</v>
      </c>
      <c r="H20" s="92">
        <f t="shared" si="0"/>
        <v>1005.0000000000001</v>
      </c>
      <c r="I20" s="91">
        <f t="shared" si="1"/>
        <v>2010.0000000000002</v>
      </c>
      <c r="J20" s="14"/>
      <c r="L20" s="88">
        <v>25</v>
      </c>
    </row>
    <row r="21" spans="1:12" s="15" customFormat="1" ht="15">
      <c r="A21" s="7">
        <v>16</v>
      </c>
      <c r="B21" s="11" t="s">
        <v>113</v>
      </c>
      <c r="C21" s="9"/>
      <c r="D21" s="9" t="s">
        <v>9</v>
      </c>
      <c r="E21" s="9"/>
      <c r="F21" s="9" t="s">
        <v>10</v>
      </c>
      <c r="G21" s="33">
        <v>46</v>
      </c>
      <c r="H21" s="92">
        <f t="shared" si="0"/>
        <v>221.10000000000002</v>
      </c>
      <c r="I21" s="91">
        <f t="shared" si="1"/>
        <v>10170.6</v>
      </c>
      <c r="J21" s="14"/>
      <c r="L21" s="88">
        <v>5.5</v>
      </c>
    </row>
    <row r="22" spans="1:12" s="15" customFormat="1" ht="15">
      <c r="A22" s="7">
        <v>17</v>
      </c>
      <c r="B22" s="11" t="s">
        <v>34</v>
      </c>
      <c r="C22" s="9"/>
      <c r="D22" s="9" t="s">
        <v>9</v>
      </c>
      <c r="E22" s="9"/>
      <c r="F22" s="9" t="s">
        <v>10</v>
      </c>
      <c r="G22" s="33">
        <v>36</v>
      </c>
      <c r="H22" s="92">
        <f t="shared" si="0"/>
        <v>194.97</v>
      </c>
      <c r="I22" s="91">
        <f t="shared" si="1"/>
        <v>7018.92</v>
      </c>
      <c r="J22" s="14"/>
      <c r="L22" s="88">
        <v>4.85</v>
      </c>
    </row>
    <row r="23" spans="1:12" s="15" customFormat="1" ht="15">
      <c r="A23" s="7">
        <v>18</v>
      </c>
      <c r="B23" s="11" t="s">
        <v>16</v>
      </c>
      <c r="C23" s="9" t="s">
        <v>9</v>
      </c>
      <c r="D23" s="9"/>
      <c r="E23" s="9" t="s">
        <v>18</v>
      </c>
      <c r="F23" s="9" t="s">
        <v>10</v>
      </c>
      <c r="G23" s="33">
        <v>4</v>
      </c>
      <c r="H23" s="92">
        <f t="shared" si="0"/>
        <v>381.90000000000003</v>
      </c>
      <c r="I23" s="91">
        <f t="shared" si="1"/>
        <v>1527.6000000000001</v>
      </c>
      <c r="J23" s="14"/>
      <c r="L23" s="88">
        <v>9.5</v>
      </c>
    </row>
    <row r="24" spans="1:12" s="15" customFormat="1" ht="15">
      <c r="A24" s="7">
        <v>19</v>
      </c>
      <c r="B24" s="11" t="s">
        <v>19</v>
      </c>
      <c r="C24" s="9" t="s">
        <v>9</v>
      </c>
      <c r="D24" s="9"/>
      <c r="E24" s="9" t="s">
        <v>18</v>
      </c>
      <c r="F24" s="9" t="s">
        <v>10</v>
      </c>
      <c r="G24" s="33">
        <v>16</v>
      </c>
      <c r="H24" s="92">
        <f t="shared" si="0"/>
        <v>34.17</v>
      </c>
      <c r="I24" s="91">
        <f t="shared" si="1"/>
        <v>546.72</v>
      </c>
      <c r="J24" s="14"/>
      <c r="L24" s="88">
        <v>0.85</v>
      </c>
    </row>
    <row r="25" spans="1:12" s="15" customFormat="1" ht="15">
      <c r="A25" s="7">
        <v>20</v>
      </c>
      <c r="B25" s="11" t="s">
        <v>114</v>
      </c>
      <c r="C25" s="9" t="s">
        <v>9</v>
      </c>
      <c r="D25" s="9"/>
      <c r="E25" s="9" t="s">
        <v>9</v>
      </c>
      <c r="F25" s="9" t="s">
        <v>10</v>
      </c>
      <c r="G25" s="33">
        <v>0</v>
      </c>
      <c r="H25" s="92">
        <f t="shared" si="0"/>
        <v>3296.4</v>
      </c>
      <c r="I25" s="91">
        <f t="shared" si="1"/>
        <v>0</v>
      </c>
      <c r="J25" s="14"/>
      <c r="L25" s="88">
        <v>82</v>
      </c>
    </row>
    <row r="26" spans="1:12" s="15" customFormat="1" ht="15">
      <c r="A26" s="7">
        <v>21</v>
      </c>
      <c r="B26" s="11" t="s">
        <v>30</v>
      </c>
      <c r="C26" s="9"/>
      <c r="D26" s="9"/>
      <c r="E26" s="9"/>
      <c r="F26" s="9" t="s">
        <v>10</v>
      </c>
      <c r="G26" s="33">
        <v>1</v>
      </c>
      <c r="H26" s="92">
        <f t="shared" si="0"/>
        <v>3819.0000000000005</v>
      </c>
      <c r="I26" s="91">
        <f t="shared" si="1"/>
        <v>3819.0000000000005</v>
      </c>
      <c r="J26" s="14"/>
      <c r="L26" s="88">
        <v>95</v>
      </c>
    </row>
    <row r="27" spans="1:12" s="15" customFormat="1" ht="15">
      <c r="A27" s="7">
        <v>22</v>
      </c>
      <c r="B27" s="11" t="s">
        <v>115</v>
      </c>
      <c r="C27" s="9"/>
      <c r="D27" s="9" t="s">
        <v>17</v>
      </c>
      <c r="E27" s="9"/>
      <c r="F27" s="9" t="s">
        <v>10</v>
      </c>
      <c r="G27" s="33">
        <v>1</v>
      </c>
      <c r="H27" s="92">
        <f t="shared" si="0"/>
        <v>4100.400000000001</v>
      </c>
      <c r="I27" s="91">
        <f t="shared" si="1"/>
        <v>4100.400000000001</v>
      </c>
      <c r="J27" s="14"/>
      <c r="L27" s="88">
        <v>102</v>
      </c>
    </row>
    <row r="28" spans="1:12" s="15" customFormat="1" ht="15">
      <c r="A28" s="7">
        <v>23</v>
      </c>
      <c r="B28" s="11" t="s">
        <v>28</v>
      </c>
      <c r="C28" s="9"/>
      <c r="D28" s="9" t="s">
        <v>20</v>
      </c>
      <c r="E28" s="9"/>
      <c r="F28" s="9" t="s">
        <v>22</v>
      </c>
      <c r="G28" s="33">
        <v>20</v>
      </c>
      <c r="H28" s="92">
        <f t="shared" si="0"/>
        <v>38.19</v>
      </c>
      <c r="I28" s="91">
        <f t="shared" si="1"/>
        <v>763.8</v>
      </c>
      <c r="J28" s="14"/>
      <c r="L28" s="88">
        <v>0.95</v>
      </c>
    </row>
    <row r="29" spans="1:12" s="15" customFormat="1" ht="15">
      <c r="A29" s="7">
        <v>24</v>
      </c>
      <c r="B29" s="11" t="s">
        <v>116</v>
      </c>
      <c r="C29" s="9"/>
      <c r="D29" s="9" t="s">
        <v>9</v>
      </c>
      <c r="E29" s="9"/>
      <c r="F29" s="9" t="s">
        <v>22</v>
      </c>
      <c r="G29" s="33">
        <v>10</v>
      </c>
      <c r="H29" s="92">
        <f t="shared" si="0"/>
        <v>41.004000000000005</v>
      </c>
      <c r="I29" s="91">
        <f t="shared" si="1"/>
        <v>410.0400000000001</v>
      </c>
      <c r="J29" s="14"/>
      <c r="L29" s="88">
        <v>1.02</v>
      </c>
    </row>
    <row r="30" spans="1:12" s="15" customFormat="1" ht="15">
      <c r="A30" s="7">
        <v>25</v>
      </c>
      <c r="B30" s="11" t="s">
        <v>29</v>
      </c>
      <c r="C30" s="9"/>
      <c r="D30" s="9"/>
      <c r="E30" s="9"/>
      <c r="F30" s="9" t="s">
        <v>22</v>
      </c>
      <c r="G30" s="33">
        <v>500</v>
      </c>
      <c r="H30" s="92">
        <f t="shared" si="0"/>
        <v>32.160000000000004</v>
      </c>
      <c r="I30" s="91">
        <f t="shared" si="1"/>
        <v>16080.000000000002</v>
      </c>
      <c r="J30" s="14"/>
      <c r="L30" s="88">
        <v>0.8</v>
      </c>
    </row>
    <row r="31" spans="1:12" s="15" customFormat="1" ht="15">
      <c r="A31" s="7">
        <v>26</v>
      </c>
      <c r="B31" s="11" t="s">
        <v>117</v>
      </c>
      <c r="C31" s="9"/>
      <c r="D31" s="9"/>
      <c r="E31" s="9"/>
      <c r="F31" s="9" t="s">
        <v>35</v>
      </c>
      <c r="G31" s="33">
        <v>17</v>
      </c>
      <c r="H31" s="92">
        <f t="shared" si="0"/>
        <v>1809.0000000000002</v>
      </c>
      <c r="I31" s="91">
        <f t="shared" si="1"/>
        <v>30753.000000000004</v>
      </c>
      <c r="J31" s="14"/>
      <c r="L31" s="88">
        <v>45</v>
      </c>
    </row>
    <row r="32" spans="1:12" s="15" customFormat="1" ht="15">
      <c r="A32" s="7">
        <v>27</v>
      </c>
      <c r="B32" s="11" t="s">
        <v>21</v>
      </c>
      <c r="C32" s="9" t="s">
        <v>9</v>
      </c>
      <c r="D32" s="9"/>
      <c r="E32" s="9" t="s">
        <v>18</v>
      </c>
      <c r="F32" s="9" t="s">
        <v>22</v>
      </c>
      <c r="G32" s="33">
        <v>20</v>
      </c>
      <c r="H32" s="92">
        <f t="shared" si="0"/>
        <v>211.05</v>
      </c>
      <c r="I32" s="91">
        <f t="shared" si="1"/>
        <v>4221</v>
      </c>
      <c r="J32" s="14"/>
      <c r="L32" s="88">
        <v>5.25</v>
      </c>
    </row>
    <row r="33" spans="1:12" s="15" customFormat="1" ht="15">
      <c r="A33" s="7">
        <v>28</v>
      </c>
      <c r="B33" s="11" t="s">
        <v>118</v>
      </c>
      <c r="C33" s="9"/>
      <c r="D33" s="9" t="s">
        <v>9</v>
      </c>
      <c r="E33" s="9" t="s">
        <v>18</v>
      </c>
      <c r="F33" s="9" t="s">
        <v>22</v>
      </c>
      <c r="G33" s="33">
        <v>10</v>
      </c>
      <c r="H33" s="92">
        <f t="shared" si="0"/>
        <v>271.35</v>
      </c>
      <c r="I33" s="91">
        <f t="shared" si="1"/>
        <v>2713.5</v>
      </c>
      <c r="J33" s="14"/>
      <c r="L33" s="88">
        <v>6.75</v>
      </c>
    </row>
    <row r="34" spans="1:12" s="15" customFormat="1" ht="15">
      <c r="A34" s="7">
        <v>29</v>
      </c>
      <c r="B34" s="11" t="s">
        <v>23</v>
      </c>
      <c r="C34" s="9" t="s">
        <v>24</v>
      </c>
      <c r="D34" s="9" t="s">
        <v>9</v>
      </c>
      <c r="E34" s="9" t="s">
        <v>25</v>
      </c>
      <c r="F34" s="9" t="s">
        <v>22</v>
      </c>
      <c r="G34" s="33">
        <v>600</v>
      </c>
      <c r="H34" s="92">
        <f t="shared" si="0"/>
        <v>78.39</v>
      </c>
      <c r="I34" s="91">
        <f t="shared" si="1"/>
        <v>47034</v>
      </c>
      <c r="J34" s="14"/>
      <c r="L34" s="88">
        <v>1.95</v>
      </c>
    </row>
    <row r="35" spans="1:12" s="15" customFormat="1" ht="15">
      <c r="A35" s="7">
        <v>30</v>
      </c>
      <c r="B35" s="11" t="s">
        <v>31</v>
      </c>
      <c r="C35" s="9"/>
      <c r="D35" s="9"/>
      <c r="E35" s="9"/>
      <c r="F35" s="9" t="s">
        <v>10</v>
      </c>
      <c r="G35" s="33">
        <v>20</v>
      </c>
      <c r="H35" s="92">
        <f t="shared" si="0"/>
        <v>3216</v>
      </c>
      <c r="I35" s="91">
        <f t="shared" si="1"/>
        <v>64320</v>
      </c>
      <c r="J35" s="14"/>
      <c r="L35" s="88">
        <v>80</v>
      </c>
    </row>
    <row r="36" spans="1:12" s="15" customFormat="1" ht="15">
      <c r="A36" s="7">
        <v>31</v>
      </c>
      <c r="B36" s="11" t="s">
        <v>32</v>
      </c>
      <c r="C36" s="9"/>
      <c r="D36" s="9"/>
      <c r="E36" s="9"/>
      <c r="F36" s="9" t="s">
        <v>10</v>
      </c>
      <c r="G36" s="33">
        <v>1</v>
      </c>
      <c r="H36" s="92">
        <f t="shared" si="0"/>
        <v>6432</v>
      </c>
      <c r="I36" s="91">
        <f t="shared" si="1"/>
        <v>6432</v>
      </c>
      <c r="J36" s="14"/>
      <c r="L36" s="88">
        <v>160</v>
      </c>
    </row>
    <row r="37" spans="1:12" s="15" customFormat="1" ht="15.75" thickBot="1">
      <c r="A37" s="58">
        <v>32</v>
      </c>
      <c r="B37" s="31" t="s">
        <v>33</v>
      </c>
      <c r="C37" s="32"/>
      <c r="D37" s="32"/>
      <c r="E37" s="32"/>
      <c r="F37" s="32" t="s">
        <v>10</v>
      </c>
      <c r="G37" s="34">
        <v>1</v>
      </c>
      <c r="H37" s="93">
        <f t="shared" si="0"/>
        <v>6030</v>
      </c>
      <c r="I37" s="91">
        <f t="shared" si="1"/>
        <v>6030</v>
      </c>
      <c r="J37" s="14"/>
      <c r="L37" s="89">
        <v>150</v>
      </c>
    </row>
    <row r="38" spans="1:10" s="15" customFormat="1" ht="15.75" thickBot="1">
      <c r="A38" s="28"/>
      <c r="B38" s="13"/>
      <c r="C38" s="28"/>
      <c r="D38" s="28"/>
      <c r="E38" s="28"/>
      <c r="F38" s="28"/>
      <c r="G38" s="28"/>
      <c r="H38" s="30" t="s">
        <v>106</v>
      </c>
      <c r="I38" s="94">
        <f>SUM(I6:I37)</f>
        <v>502266.8399999999</v>
      </c>
      <c r="J38" s="14"/>
    </row>
    <row r="39" spans="1:10" s="15" customFormat="1" ht="15">
      <c r="A39" s="28"/>
      <c r="B39" s="13"/>
      <c r="C39" s="28"/>
      <c r="D39" s="28"/>
      <c r="E39" s="28"/>
      <c r="F39" s="28"/>
      <c r="G39" s="28"/>
      <c r="H39" s="28"/>
      <c r="I39" s="28"/>
      <c r="J39" s="14"/>
    </row>
    <row r="40" spans="1:10" s="15" customFormat="1" ht="15">
      <c r="A40" s="28"/>
      <c r="B40" s="13"/>
      <c r="C40" s="28"/>
      <c r="D40" s="28"/>
      <c r="E40" s="28"/>
      <c r="F40" s="28"/>
      <c r="G40" s="28"/>
      <c r="H40" s="28"/>
      <c r="I40" s="28"/>
      <c r="J40" s="14"/>
    </row>
    <row r="41" spans="1:10" s="15" customFormat="1" ht="15">
      <c r="A41" s="28"/>
      <c r="B41" s="13"/>
      <c r="C41" s="28"/>
      <c r="D41" s="28"/>
      <c r="E41" s="28"/>
      <c r="F41" s="28"/>
      <c r="G41" s="28"/>
      <c r="H41" s="28"/>
      <c r="I41" s="28"/>
      <c r="J41" s="14"/>
    </row>
    <row r="42" spans="1:10" s="15" customFormat="1" ht="15">
      <c r="A42" s="28"/>
      <c r="B42" s="13"/>
      <c r="C42" s="28"/>
      <c r="D42" s="28"/>
      <c r="E42" s="28"/>
      <c r="F42" s="28"/>
      <c r="G42" s="28"/>
      <c r="H42" s="28"/>
      <c r="I42" s="28"/>
      <c r="J42" s="14"/>
    </row>
    <row r="43" spans="1:10" s="15" customFormat="1" ht="15">
      <c r="A43" s="28"/>
      <c r="B43" s="13"/>
      <c r="C43" s="28"/>
      <c r="D43" s="28"/>
      <c r="E43" s="28"/>
      <c r="F43" s="28"/>
      <c r="G43" s="28"/>
      <c r="H43" s="28"/>
      <c r="I43" s="28"/>
      <c r="J43" s="14"/>
    </row>
    <row r="44" spans="1:10" s="15" customFormat="1" ht="15">
      <c r="A44" s="28"/>
      <c r="B44" s="13"/>
      <c r="C44" s="28"/>
      <c r="D44" s="28"/>
      <c r="E44" s="28"/>
      <c r="F44" s="28"/>
      <c r="G44" s="28"/>
      <c r="H44" s="28"/>
      <c r="I44" s="28"/>
      <c r="J44" s="14"/>
    </row>
    <row r="45" spans="1:10" s="15" customFormat="1" ht="15">
      <c r="A45" s="28"/>
      <c r="B45" s="13"/>
      <c r="C45" s="28"/>
      <c r="D45" s="28"/>
      <c r="E45" s="28"/>
      <c r="F45" s="28"/>
      <c r="G45" s="28"/>
      <c r="H45" s="28"/>
      <c r="I45" s="28"/>
      <c r="J45" s="14"/>
    </row>
    <row r="46" spans="1:10" s="15" customFormat="1" ht="15">
      <c r="A46" s="28"/>
      <c r="B46" s="13"/>
      <c r="C46" s="28"/>
      <c r="D46" s="28"/>
      <c r="E46" s="28"/>
      <c r="F46" s="28"/>
      <c r="G46" s="28"/>
      <c r="H46" s="28"/>
      <c r="I46" s="28"/>
      <c r="J46" s="14"/>
    </row>
    <row r="47" spans="1:10" s="15" customFormat="1" ht="15">
      <c r="A47" s="28"/>
      <c r="B47" s="29"/>
      <c r="C47" s="28"/>
      <c r="D47" s="28"/>
      <c r="E47" s="28"/>
      <c r="F47" s="28"/>
      <c r="G47" s="28"/>
      <c r="H47" s="28"/>
      <c r="I47" s="28"/>
      <c r="J47" s="14"/>
    </row>
    <row r="48" spans="1:10" s="15" customFormat="1" ht="15">
      <c r="A48" s="28"/>
      <c r="B48" s="13"/>
      <c r="C48" s="28"/>
      <c r="D48" s="28"/>
      <c r="E48" s="28"/>
      <c r="F48" s="28"/>
      <c r="G48" s="28"/>
      <c r="H48" s="28"/>
      <c r="I48" s="28"/>
      <c r="J48" s="14"/>
    </row>
    <row r="49" spans="1:10" s="15" customFormat="1" ht="15">
      <c r="A49" s="28"/>
      <c r="B49" s="13"/>
      <c r="C49" s="28"/>
      <c r="D49" s="28"/>
      <c r="E49" s="28"/>
      <c r="F49" s="28"/>
      <c r="G49" s="28"/>
      <c r="H49" s="28"/>
      <c r="I49" s="28"/>
      <c r="J49" s="14"/>
    </row>
    <row r="50" spans="1:10" s="15" customFormat="1" ht="15">
      <c r="A50" s="28"/>
      <c r="B50" s="13"/>
      <c r="C50" s="28"/>
      <c r="D50" s="28"/>
      <c r="E50" s="28"/>
      <c r="F50" s="28"/>
      <c r="G50" s="28"/>
      <c r="H50" s="28"/>
      <c r="I50" s="28"/>
      <c r="J50" s="14"/>
    </row>
    <row r="51" spans="1:10" s="15" customFormat="1" ht="15">
      <c r="A51" s="28"/>
      <c r="B51" s="13"/>
      <c r="C51" s="28"/>
      <c r="D51" s="28"/>
      <c r="E51" s="28"/>
      <c r="F51" s="28"/>
      <c r="G51" s="28"/>
      <c r="H51" s="28"/>
      <c r="I51" s="28"/>
      <c r="J51" s="14"/>
    </row>
    <row r="52" spans="1:10" s="15" customFormat="1" ht="15">
      <c r="A52" s="28"/>
      <c r="B52" s="13"/>
      <c r="C52" s="28"/>
      <c r="D52" s="28"/>
      <c r="E52" s="28"/>
      <c r="F52" s="28"/>
      <c r="G52" s="28"/>
      <c r="H52" s="28"/>
      <c r="I52" s="28"/>
      <c r="J52" s="14"/>
    </row>
    <row r="53" spans="1:10" s="15" customFormat="1" ht="15">
      <c r="A53" s="28"/>
      <c r="B53" s="13"/>
      <c r="C53" s="28"/>
      <c r="D53" s="28"/>
      <c r="E53" s="28"/>
      <c r="F53" s="28"/>
      <c r="G53" s="28"/>
      <c r="H53" s="28"/>
      <c r="I53" s="28"/>
      <c r="J53" s="14"/>
    </row>
    <row r="54" spans="1:10" s="15" customFormat="1" ht="15">
      <c r="A54" s="28"/>
      <c r="B54" s="13"/>
      <c r="C54" s="28"/>
      <c r="D54" s="28"/>
      <c r="E54" s="28"/>
      <c r="F54" s="28"/>
      <c r="G54" s="28"/>
      <c r="H54" s="28"/>
      <c r="I54" s="28"/>
      <c r="J54" s="14"/>
    </row>
    <row r="55" spans="1:10" s="15" customFormat="1" ht="15">
      <c r="A55" s="28"/>
      <c r="B55" s="13"/>
      <c r="C55" s="28"/>
      <c r="D55" s="28"/>
      <c r="E55" s="28"/>
      <c r="F55" s="28"/>
      <c r="G55" s="28"/>
      <c r="H55" s="28"/>
      <c r="I55" s="28"/>
      <c r="J55" s="14"/>
    </row>
    <row r="56" spans="1:10" s="15" customFormat="1" ht="15">
      <c r="A56" s="28"/>
      <c r="B56" s="13"/>
      <c r="C56" s="28"/>
      <c r="D56" s="28"/>
      <c r="E56" s="28"/>
      <c r="F56" s="28"/>
      <c r="G56" s="28"/>
      <c r="H56" s="28"/>
      <c r="I56" s="28"/>
      <c r="J56" s="14"/>
    </row>
    <row r="57" spans="1:10" s="15" customFormat="1" ht="15">
      <c r="A57" s="28"/>
      <c r="B57" s="13"/>
      <c r="C57" s="28"/>
      <c r="D57" s="28"/>
      <c r="E57" s="28"/>
      <c r="F57" s="28"/>
      <c r="G57" s="28"/>
      <c r="H57" s="28"/>
      <c r="I57" s="28"/>
      <c r="J57" s="14"/>
    </row>
    <row r="58" spans="1:10" s="15" customFormat="1" ht="15">
      <c r="A58" s="28"/>
      <c r="B58" s="13"/>
      <c r="C58" s="28"/>
      <c r="D58" s="28"/>
      <c r="E58" s="28"/>
      <c r="F58" s="28"/>
      <c r="G58" s="28"/>
      <c r="H58" s="28"/>
      <c r="I58" s="28"/>
      <c r="J58" s="14"/>
    </row>
    <row r="59" spans="1:10" s="15" customFormat="1" ht="15">
      <c r="A59" s="28"/>
      <c r="B59" s="13"/>
      <c r="C59" s="28"/>
      <c r="D59" s="28"/>
      <c r="E59" s="28"/>
      <c r="F59" s="28"/>
      <c r="G59" s="28"/>
      <c r="H59" s="28"/>
      <c r="I59" s="28"/>
      <c r="J59" s="14"/>
    </row>
    <row r="60" spans="1:10" s="15" customFormat="1" ht="15">
      <c r="A60" s="28"/>
      <c r="B60" s="29"/>
      <c r="C60" s="28"/>
      <c r="D60" s="28"/>
      <c r="E60" s="28"/>
      <c r="F60" s="28"/>
      <c r="G60" s="28"/>
      <c r="H60" s="28"/>
      <c r="I60" s="28"/>
      <c r="J60" s="14"/>
    </row>
    <row r="61" spans="1:10" s="15" customFormat="1" ht="15">
      <c r="A61" s="6"/>
      <c r="B61" s="25"/>
      <c r="C61" s="8"/>
      <c r="D61" s="8"/>
      <c r="E61" s="8"/>
      <c r="F61" s="8"/>
      <c r="G61" s="8"/>
      <c r="H61" s="8"/>
      <c r="I61" s="26"/>
      <c r="J61" s="14"/>
    </row>
    <row r="62" spans="1:10" s="15" customFormat="1" ht="15">
      <c r="A62" s="7"/>
      <c r="B62" s="11"/>
      <c r="C62" s="9"/>
      <c r="D62" s="9"/>
      <c r="E62" s="9"/>
      <c r="F62" s="9"/>
      <c r="G62" s="9"/>
      <c r="H62" s="9"/>
      <c r="I62" s="27"/>
      <c r="J62" s="14"/>
    </row>
    <row r="63" spans="1:10" s="15" customFormat="1" ht="15">
      <c r="A63" s="7"/>
      <c r="B63" s="11"/>
      <c r="C63" s="9"/>
      <c r="D63" s="9"/>
      <c r="E63" s="9"/>
      <c r="F63" s="9"/>
      <c r="G63" s="9"/>
      <c r="H63" s="9"/>
      <c r="I63" s="27"/>
      <c r="J63" s="14"/>
    </row>
    <row r="64" spans="1:10" s="15" customFormat="1" ht="15">
      <c r="A64" s="7"/>
      <c r="B64" s="11"/>
      <c r="C64" s="9"/>
      <c r="D64" s="9"/>
      <c r="E64" s="9"/>
      <c r="F64" s="9"/>
      <c r="G64" s="9"/>
      <c r="H64" s="9"/>
      <c r="I64" s="27"/>
      <c r="J64" s="14"/>
    </row>
    <row r="65" spans="1:10" s="15" customFormat="1" ht="15">
      <c r="A65" s="7"/>
      <c r="B65" s="11"/>
      <c r="C65" s="9"/>
      <c r="D65" s="9"/>
      <c r="E65" s="9"/>
      <c r="F65" s="9"/>
      <c r="G65" s="9"/>
      <c r="H65" s="9"/>
      <c r="I65" s="27"/>
      <c r="J65" s="14"/>
    </row>
    <row r="66" spans="1:10" s="15" customFormat="1" ht="15">
      <c r="A66" s="7"/>
      <c r="B66" s="11"/>
      <c r="C66" s="9"/>
      <c r="D66" s="9"/>
      <c r="E66" s="9"/>
      <c r="F66" s="9"/>
      <c r="G66" s="9"/>
      <c r="H66" s="9"/>
      <c r="I66" s="27"/>
      <c r="J66" s="14"/>
    </row>
    <row r="67" spans="1:10" s="15" customFormat="1" ht="15">
      <c r="A67" s="7"/>
      <c r="B67" s="11"/>
      <c r="C67" s="9"/>
      <c r="D67" s="9"/>
      <c r="E67" s="9"/>
      <c r="F67" s="9"/>
      <c r="G67" s="9"/>
      <c r="H67" s="9"/>
      <c r="I67" s="27"/>
      <c r="J67" s="14"/>
    </row>
    <row r="68" spans="1:10" s="15" customFormat="1" ht="15">
      <c r="A68" s="7"/>
      <c r="B68" s="11"/>
      <c r="C68" s="9"/>
      <c r="D68" s="9"/>
      <c r="E68" s="9"/>
      <c r="F68" s="9"/>
      <c r="G68" s="9"/>
      <c r="H68" s="9"/>
      <c r="I68" s="27"/>
      <c r="J68" s="14"/>
    </row>
    <row r="69" spans="1:10" s="15" customFormat="1" ht="15">
      <c r="A69" s="7"/>
      <c r="B69" s="11"/>
      <c r="C69" s="9"/>
      <c r="D69" s="9"/>
      <c r="E69" s="9"/>
      <c r="F69" s="9"/>
      <c r="G69" s="9"/>
      <c r="H69" s="9"/>
      <c r="I69" s="27"/>
      <c r="J69" s="14"/>
    </row>
    <row r="73" ht="15">
      <c r="B73" s="10"/>
    </row>
    <row r="86" ht="15">
      <c r="B86" s="10"/>
    </row>
    <row r="99" ht="15">
      <c r="B99" s="10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scale="88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91"/>
  <sheetViews>
    <sheetView view="pageBreakPreview" zoomScale="145" zoomScaleNormal="130" zoomScaleSheetLayoutView="145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4.7109375" style="3" customWidth="1"/>
    <col min="3" max="3" width="15.57421875" style="4" customWidth="1"/>
    <col min="4" max="4" width="16.28125" style="4" customWidth="1"/>
    <col min="5" max="5" width="13.421875" style="4" customWidth="1"/>
    <col min="6" max="6" width="7.7109375" style="4" customWidth="1"/>
    <col min="7" max="7" width="7.421875" style="9" customWidth="1"/>
    <col min="8" max="8" width="12.140625" style="9" customWidth="1"/>
    <col min="9" max="9" width="13.7109375" style="5" customWidth="1"/>
    <col min="10" max="10" width="9.140625" style="1" customWidth="1"/>
    <col min="11" max="16384" width="9.140625" style="35" customWidth="1"/>
  </cols>
  <sheetData>
    <row r="1" spans="1:10" s="36" customFormat="1" ht="15.75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">
        <v>238</v>
      </c>
      <c r="C2" s="37"/>
      <c r="D2" s="37"/>
      <c r="E2" s="37"/>
      <c r="F2" s="37"/>
      <c r="G2" s="37"/>
      <c r="H2" s="37"/>
      <c r="I2" s="37"/>
    </row>
    <row r="3" spans="1:10" s="36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36" customFormat="1" ht="27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3" s="36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M5" s="36">
        <f>Радиаторы!N5</f>
        <v>40.2</v>
      </c>
    </row>
    <row r="6" spans="1:12" s="36" customFormat="1" ht="15">
      <c r="A6" s="53">
        <v>1</v>
      </c>
      <c r="B6" s="54" t="s">
        <v>81</v>
      </c>
      <c r="C6" s="55"/>
      <c r="D6" s="55"/>
      <c r="E6" s="55"/>
      <c r="F6" s="56" t="s">
        <v>48</v>
      </c>
      <c r="G6" s="57">
        <v>24</v>
      </c>
      <c r="H6" s="90">
        <f>PRODUCT(L6,$M$5)</f>
        <v>603</v>
      </c>
      <c r="I6" s="100">
        <f>PRODUCT(G6:H6)</f>
        <v>14472</v>
      </c>
      <c r="J6" s="14"/>
      <c r="L6" s="102">
        <v>15</v>
      </c>
    </row>
    <row r="7" spans="1:12" s="36" customFormat="1" ht="15">
      <c r="A7" s="7">
        <v>2</v>
      </c>
      <c r="B7" s="50" t="s">
        <v>82</v>
      </c>
      <c r="C7" s="9"/>
      <c r="D7" s="9" t="s">
        <v>9</v>
      </c>
      <c r="E7" s="9"/>
      <c r="F7" s="52" t="s">
        <v>105</v>
      </c>
      <c r="G7" s="51">
        <v>30</v>
      </c>
      <c r="H7" s="92">
        <f aca="true" t="shared" si="0" ref="H7:H31">PRODUCT(L7,$M$5)</f>
        <v>86.43</v>
      </c>
      <c r="I7" s="91">
        <f aca="true" t="shared" si="1" ref="I7:I31">PRODUCT(G7:H7)</f>
        <v>2592.9</v>
      </c>
      <c r="J7" s="14"/>
      <c r="L7" s="103">
        <v>2.15</v>
      </c>
    </row>
    <row r="8" spans="1:12" s="36" customFormat="1" ht="15">
      <c r="A8" s="7">
        <v>3</v>
      </c>
      <c r="B8" s="50" t="s">
        <v>83</v>
      </c>
      <c r="C8" s="9"/>
      <c r="D8" s="9"/>
      <c r="E8" s="9"/>
      <c r="F8" s="52" t="s">
        <v>48</v>
      </c>
      <c r="G8" s="51">
        <v>60</v>
      </c>
      <c r="H8" s="92">
        <f t="shared" si="0"/>
        <v>261.3</v>
      </c>
      <c r="I8" s="91">
        <f t="shared" si="1"/>
        <v>15678</v>
      </c>
      <c r="J8" s="14"/>
      <c r="L8" s="103">
        <v>6.5</v>
      </c>
    </row>
    <row r="9" spans="1:12" s="36" customFormat="1" ht="15">
      <c r="A9" s="7">
        <v>4</v>
      </c>
      <c r="B9" s="50" t="s">
        <v>84</v>
      </c>
      <c r="C9" s="9"/>
      <c r="D9" s="9"/>
      <c r="E9" s="9"/>
      <c r="F9" s="52" t="s">
        <v>105</v>
      </c>
      <c r="G9" s="51">
        <v>200</v>
      </c>
      <c r="H9" s="92">
        <f t="shared" si="0"/>
        <v>78.39</v>
      </c>
      <c r="I9" s="91">
        <f t="shared" si="1"/>
        <v>15678</v>
      </c>
      <c r="J9" s="14"/>
      <c r="L9" s="103">
        <v>1.95</v>
      </c>
    </row>
    <row r="10" spans="1:12" s="36" customFormat="1" ht="15">
      <c r="A10" s="7">
        <v>5</v>
      </c>
      <c r="B10" s="50" t="s">
        <v>245</v>
      </c>
      <c r="C10" s="9"/>
      <c r="D10" s="9"/>
      <c r="E10" s="9"/>
      <c r="F10" s="52" t="s">
        <v>48</v>
      </c>
      <c r="G10" s="51">
        <v>1</v>
      </c>
      <c r="H10" s="92">
        <f t="shared" si="0"/>
        <v>10050</v>
      </c>
      <c r="I10" s="91">
        <f t="shared" si="1"/>
        <v>10050</v>
      </c>
      <c r="J10" s="14"/>
      <c r="L10" s="103">
        <v>250</v>
      </c>
    </row>
    <row r="11" spans="1:12" s="36" customFormat="1" ht="15">
      <c r="A11" s="7">
        <v>6</v>
      </c>
      <c r="B11" s="50" t="s">
        <v>85</v>
      </c>
      <c r="C11" s="9"/>
      <c r="D11" s="9"/>
      <c r="E11" s="9"/>
      <c r="F11" s="52" t="s">
        <v>48</v>
      </c>
      <c r="G11" s="51">
        <v>2</v>
      </c>
      <c r="H11" s="92">
        <f t="shared" si="0"/>
        <v>603</v>
      </c>
      <c r="I11" s="91">
        <f t="shared" si="1"/>
        <v>1206</v>
      </c>
      <c r="J11" s="14"/>
      <c r="L11" s="103">
        <v>15</v>
      </c>
    </row>
    <row r="12" spans="1:12" s="36" customFormat="1" ht="15">
      <c r="A12" s="7">
        <v>7</v>
      </c>
      <c r="B12" s="50" t="s">
        <v>86</v>
      </c>
      <c r="C12" s="9"/>
      <c r="D12" s="9"/>
      <c r="E12" s="9"/>
      <c r="F12" s="52" t="s">
        <v>48</v>
      </c>
      <c r="G12" s="51">
        <v>1</v>
      </c>
      <c r="H12" s="92">
        <f t="shared" si="0"/>
        <v>5025</v>
      </c>
      <c r="I12" s="91">
        <f t="shared" si="1"/>
        <v>5025</v>
      </c>
      <c r="J12" s="14"/>
      <c r="L12" s="103">
        <v>125</v>
      </c>
    </row>
    <row r="13" spans="1:12" s="36" customFormat="1" ht="15">
      <c r="A13" s="7">
        <v>8</v>
      </c>
      <c r="B13" s="50" t="s">
        <v>87</v>
      </c>
      <c r="C13" s="9"/>
      <c r="D13" s="9"/>
      <c r="E13" s="9"/>
      <c r="F13" s="52" t="s">
        <v>48</v>
      </c>
      <c r="G13" s="51">
        <v>1</v>
      </c>
      <c r="H13" s="92">
        <f t="shared" si="0"/>
        <v>1809.0000000000002</v>
      </c>
      <c r="I13" s="91">
        <f t="shared" si="1"/>
        <v>1809.0000000000002</v>
      </c>
      <c r="J13" s="14"/>
      <c r="L13" s="103">
        <v>45</v>
      </c>
    </row>
    <row r="14" spans="1:12" s="36" customFormat="1" ht="15">
      <c r="A14" s="7">
        <v>9</v>
      </c>
      <c r="B14" s="50" t="s">
        <v>88</v>
      </c>
      <c r="C14" s="9"/>
      <c r="D14" s="9" t="s">
        <v>9</v>
      </c>
      <c r="E14" s="9"/>
      <c r="F14" s="52" t="s">
        <v>48</v>
      </c>
      <c r="G14" s="51">
        <v>6</v>
      </c>
      <c r="H14" s="92">
        <f t="shared" si="0"/>
        <v>1608</v>
      </c>
      <c r="I14" s="91">
        <f t="shared" si="1"/>
        <v>9648</v>
      </c>
      <c r="J14" s="14"/>
      <c r="L14" s="103">
        <v>40</v>
      </c>
    </row>
    <row r="15" spans="1:12" s="36" customFormat="1" ht="15">
      <c r="A15" s="7">
        <v>10</v>
      </c>
      <c r="B15" s="50" t="s">
        <v>89</v>
      </c>
      <c r="C15" s="9"/>
      <c r="D15" s="9" t="s">
        <v>9</v>
      </c>
      <c r="E15" s="9"/>
      <c r="F15" s="52" t="s">
        <v>48</v>
      </c>
      <c r="G15" s="51">
        <v>2</v>
      </c>
      <c r="H15" s="92">
        <f t="shared" si="0"/>
        <v>3015</v>
      </c>
      <c r="I15" s="91">
        <f t="shared" si="1"/>
        <v>6030</v>
      </c>
      <c r="J15" s="14"/>
      <c r="L15" s="103">
        <v>75</v>
      </c>
    </row>
    <row r="16" spans="1:12" s="36" customFormat="1" ht="15">
      <c r="A16" s="7">
        <v>11</v>
      </c>
      <c r="B16" s="50" t="s">
        <v>90</v>
      </c>
      <c r="C16" s="9"/>
      <c r="D16" s="9"/>
      <c r="E16" s="9"/>
      <c r="F16" s="52" t="s">
        <v>48</v>
      </c>
      <c r="G16" s="51">
        <v>2</v>
      </c>
      <c r="H16" s="92">
        <f t="shared" si="0"/>
        <v>964.8000000000001</v>
      </c>
      <c r="I16" s="91">
        <f t="shared" si="1"/>
        <v>1929.6000000000001</v>
      </c>
      <c r="J16" s="14"/>
      <c r="L16" s="103">
        <v>24</v>
      </c>
    </row>
    <row r="17" spans="1:12" s="36" customFormat="1" ht="15">
      <c r="A17" s="7">
        <v>12</v>
      </c>
      <c r="B17" s="50" t="s">
        <v>91</v>
      </c>
      <c r="C17" s="9"/>
      <c r="D17" s="9" t="s">
        <v>9</v>
      </c>
      <c r="E17" s="9"/>
      <c r="F17" s="52" t="s">
        <v>48</v>
      </c>
      <c r="G17" s="51">
        <v>2</v>
      </c>
      <c r="H17" s="92">
        <f t="shared" si="0"/>
        <v>261.3</v>
      </c>
      <c r="I17" s="91">
        <f t="shared" si="1"/>
        <v>522.6</v>
      </c>
      <c r="J17" s="14"/>
      <c r="L17" s="103">
        <v>6.5</v>
      </c>
    </row>
    <row r="18" spans="1:12" s="36" customFormat="1" ht="15">
      <c r="A18" s="7">
        <v>13</v>
      </c>
      <c r="B18" s="50" t="s">
        <v>92</v>
      </c>
      <c r="C18" s="9"/>
      <c r="D18" s="9" t="s">
        <v>9</v>
      </c>
      <c r="E18" s="9"/>
      <c r="F18" s="52" t="s">
        <v>48</v>
      </c>
      <c r="G18" s="51">
        <v>2</v>
      </c>
      <c r="H18" s="92">
        <f t="shared" si="0"/>
        <v>494.46000000000004</v>
      </c>
      <c r="I18" s="91">
        <f t="shared" si="1"/>
        <v>988.9200000000001</v>
      </c>
      <c r="J18" s="14"/>
      <c r="L18" s="103">
        <v>12.3</v>
      </c>
    </row>
    <row r="19" spans="1:12" s="36" customFormat="1" ht="15">
      <c r="A19" s="7">
        <v>14</v>
      </c>
      <c r="B19" s="50" t="s">
        <v>93</v>
      </c>
      <c r="C19" s="9"/>
      <c r="D19" s="9" t="s">
        <v>9</v>
      </c>
      <c r="E19" s="9"/>
      <c r="F19" s="52" t="s">
        <v>48</v>
      </c>
      <c r="G19" s="51">
        <v>1</v>
      </c>
      <c r="H19" s="92">
        <f t="shared" si="0"/>
        <v>904.5000000000001</v>
      </c>
      <c r="I19" s="91">
        <f t="shared" si="1"/>
        <v>904.5000000000001</v>
      </c>
      <c r="J19" s="14"/>
      <c r="L19" s="103">
        <v>22.5</v>
      </c>
    </row>
    <row r="20" spans="1:12" s="36" customFormat="1" ht="15">
      <c r="A20" s="7">
        <v>15</v>
      </c>
      <c r="B20" s="50" t="s">
        <v>94</v>
      </c>
      <c r="C20" s="9"/>
      <c r="D20" s="9"/>
      <c r="E20" s="9"/>
      <c r="F20" s="52" t="s">
        <v>48</v>
      </c>
      <c r="G20" s="51">
        <v>12</v>
      </c>
      <c r="H20" s="92">
        <f t="shared" si="0"/>
        <v>190.95000000000002</v>
      </c>
      <c r="I20" s="91">
        <f t="shared" si="1"/>
        <v>2291.4</v>
      </c>
      <c r="J20" s="14"/>
      <c r="L20" s="103">
        <v>4.75</v>
      </c>
    </row>
    <row r="21" spans="1:12" s="36" customFormat="1" ht="15">
      <c r="A21" s="7">
        <v>16</v>
      </c>
      <c r="B21" s="50" t="s">
        <v>95</v>
      </c>
      <c r="C21" s="9"/>
      <c r="D21" s="9"/>
      <c r="E21" s="9"/>
      <c r="F21" s="52" t="s">
        <v>48</v>
      </c>
      <c r="G21" s="51">
        <v>2</v>
      </c>
      <c r="H21" s="92">
        <f t="shared" si="0"/>
        <v>783.9000000000001</v>
      </c>
      <c r="I21" s="91">
        <f t="shared" si="1"/>
        <v>1567.8000000000002</v>
      </c>
      <c r="J21" s="14"/>
      <c r="L21" s="103">
        <v>19.5</v>
      </c>
    </row>
    <row r="22" spans="1:12" s="36" customFormat="1" ht="15">
      <c r="A22" s="7">
        <v>17</v>
      </c>
      <c r="B22" s="50" t="s">
        <v>96</v>
      </c>
      <c r="C22" s="9"/>
      <c r="D22" s="9"/>
      <c r="E22" s="9"/>
      <c r="F22" s="52" t="s">
        <v>48</v>
      </c>
      <c r="G22" s="51">
        <v>10</v>
      </c>
      <c r="H22" s="92">
        <f t="shared" si="0"/>
        <v>116.58</v>
      </c>
      <c r="I22" s="91">
        <f t="shared" si="1"/>
        <v>1165.8</v>
      </c>
      <c r="J22" s="14"/>
      <c r="L22" s="103">
        <v>2.9</v>
      </c>
    </row>
    <row r="23" spans="1:12" s="36" customFormat="1" ht="15">
      <c r="A23" s="7">
        <v>18</v>
      </c>
      <c r="B23" s="50" t="s">
        <v>97</v>
      </c>
      <c r="C23" s="9" t="s">
        <v>9</v>
      </c>
      <c r="D23" s="9"/>
      <c r="E23" s="9"/>
      <c r="F23" s="52" t="s">
        <v>105</v>
      </c>
      <c r="G23" s="51">
        <v>30</v>
      </c>
      <c r="H23" s="92">
        <f t="shared" si="0"/>
        <v>68.34</v>
      </c>
      <c r="I23" s="91">
        <f t="shared" si="1"/>
        <v>2050.2000000000003</v>
      </c>
      <c r="J23" s="14"/>
      <c r="L23" s="103">
        <v>1.7</v>
      </c>
    </row>
    <row r="24" spans="1:12" s="36" customFormat="1" ht="15">
      <c r="A24" s="7">
        <v>19</v>
      </c>
      <c r="B24" s="50" t="s">
        <v>98</v>
      </c>
      <c r="C24" s="9"/>
      <c r="D24" s="9"/>
      <c r="E24" s="9"/>
      <c r="F24" s="52" t="s">
        <v>105</v>
      </c>
      <c r="G24" s="51">
        <v>30</v>
      </c>
      <c r="H24" s="92">
        <f t="shared" si="0"/>
        <v>235.17000000000002</v>
      </c>
      <c r="I24" s="91">
        <f t="shared" si="1"/>
        <v>7055.1</v>
      </c>
      <c r="J24" s="14"/>
      <c r="L24" s="103">
        <v>5.85</v>
      </c>
    </row>
    <row r="25" spans="1:12" s="36" customFormat="1" ht="15">
      <c r="A25" s="7">
        <v>20</v>
      </c>
      <c r="B25" s="50" t="s">
        <v>99</v>
      </c>
      <c r="C25" s="9" t="s">
        <v>9</v>
      </c>
      <c r="D25" s="9"/>
      <c r="E25" s="9"/>
      <c r="F25" s="52" t="s">
        <v>48</v>
      </c>
      <c r="G25" s="51">
        <v>4</v>
      </c>
      <c r="H25" s="92">
        <f t="shared" si="0"/>
        <v>140.70000000000002</v>
      </c>
      <c r="I25" s="91">
        <f t="shared" si="1"/>
        <v>562.8000000000001</v>
      </c>
      <c r="J25" s="14"/>
      <c r="L25" s="103">
        <v>3.5</v>
      </c>
    </row>
    <row r="26" spans="1:12" s="36" customFormat="1" ht="15">
      <c r="A26" s="7">
        <v>21</v>
      </c>
      <c r="B26" s="50" t="s">
        <v>100</v>
      </c>
      <c r="C26" s="9" t="s">
        <v>24</v>
      </c>
      <c r="D26" s="9"/>
      <c r="E26" s="9"/>
      <c r="F26" s="52" t="s">
        <v>48</v>
      </c>
      <c r="G26" s="51">
        <v>10</v>
      </c>
      <c r="H26" s="92">
        <f t="shared" si="0"/>
        <v>52.260000000000005</v>
      </c>
      <c r="I26" s="91">
        <f t="shared" si="1"/>
        <v>522.6</v>
      </c>
      <c r="J26" s="14"/>
      <c r="L26" s="103">
        <v>1.3</v>
      </c>
    </row>
    <row r="27" spans="1:12" s="36" customFormat="1" ht="15">
      <c r="A27" s="7">
        <v>22</v>
      </c>
      <c r="B27" s="50" t="s">
        <v>101</v>
      </c>
      <c r="C27" s="9"/>
      <c r="D27" s="9" t="s">
        <v>9</v>
      </c>
      <c r="E27" s="9"/>
      <c r="F27" s="52" t="s">
        <v>48</v>
      </c>
      <c r="G27" s="51">
        <v>4</v>
      </c>
      <c r="H27" s="92">
        <f t="shared" si="0"/>
        <v>120.60000000000001</v>
      </c>
      <c r="I27" s="91">
        <f t="shared" si="1"/>
        <v>482.40000000000003</v>
      </c>
      <c r="J27" s="14"/>
      <c r="L27" s="103">
        <v>3</v>
      </c>
    </row>
    <row r="28" spans="1:12" s="36" customFormat="1" ht="15">
      <c r="A28" s="7">
        <v>23</v>
      </c>
      <c r="B28" s="50" t="s">
        <v>102</v>
      </c>
      <c r="C28" s="9"/>
      <c r="D28" s="9"/>
      <c r="E28" s="9"/>
      <c r="F28" s="52" t="s">
        <v>48</v>
      </c>
      <c r="G28" s="51">
        <v>16</v>
      </c>
      <c r="H28" s="92">
        <f t="shared" si="0"/>
        <v>52.260000000000005</v>
      </c>
      <c r="I28" s="91">
        <f t="shared" si="1"/>
        <v>836.1600000000001</v>
      </c>
      <c r="J28" s="14"/>
      <c r="L28" s="103">
        <v>1.3</v>
      </c>
    </row>
    <row r="29" spans="1:12" s="36" customFormat="1" ht="15">
      <c r="A29" s="7">
        <v>24</v>
      </c>
      <c r="B29" s="50" t="s">
        <v>103</v>
      </c>
      <c r="C29" s="9"/>
      <c r="D29" s="9"/>
      <c r="E29" s="9"/>
      <c r="F29" s="52" t="s">
        <v>48</v>
      </c>
      <c r="G29" s="51">
        <v>1</v>
      </c>
      <c r="H29" s="92">
        <f t="shared" si="0"/>
        <v>6030</v>
      </c>
      <c r="I29" s="91">
        <f t="shared" si="1"/>
        <v>6030</v>
      </c>
      <c r="J29" s="14"/>
      <c r="L29" s="103">
        <v>150</v>
      </c>
    </row>
    <row r="30" spans="1:12" s="36" customFormat="1" ht="15">
      <c r="A30" s="7">
        <v>25</v>
      </c>
      <c r="B30" s="50" t="s">
        <v>104</v>
      </c>
      <c r="C30" s="9"/>
      <c r="D30" s="9"/>
      <c r="E30" s="9"/>
      <c r="F30" s="52" t="s">
        <v>48</v>
      </c>
      <c r="G30" s="51">
        <v>1</v>
      </c>
      <c r="H30" s="92">
        <f t="shared" si="0"/>
        <v>4020.0000000000005</v>
      </c>
      <c r="I30" s="91">
        <f t="shared" si="1"/>
        <v>4020.0000000000005</v>
      </c>
      <c r="J30" s="14"/>
      <c r="L30" s="103">
        <v>100</v>
      </c>
    </row>
    <row r="31" spans="1:12" s="36" customFormat="1" ht="15.75" thickBot="1">
      <c r="A31" s="58">
        <v>26</v>
      </c>
      <c r="B31" s="59" t="s">
        <v>68</v>
      </c>
      <c r="C31" s="32"/>
      <c r="D31" s="32"/>
      <c r="E31" s="32"/>
      <c r="F31" s="60" t="s">
        <v>48</v>
      </c>
      <c r="G31" s="61">
        <v>1</v>
      </c>
      <c r="H31" s="93">
        <f t="shared" si="0"/>
        <v>4020.0000000000005</v>
      </c>
      <c r="I31" s="101">
        <f t="shared" si="1"/>
        <v>4020.0000000000005</v>
      </c>
      <c r="J31" s="14"/>
      <c r="L31" s="104">
        <v>100</v>
      </c>
    </row>
    <row r="32" spans="1:10" s="36" customFormat="1" ht="15.75" thickBot="1">
      <c r="A32" s="28"/>
      <c r="B32" s="13"/>
      <c r="C32" s="28"/>
      <c r="D32" s="28"/>
      <c r="E32" s="28"/>
      <c r="F32" s="28"/>
      <c r="G32" s="28"/>
      <c r="H32" s="30" t="s">
        <v>106</v>
      </c>
      <c r="I32" s="94">
        <f>SUM(I6:I31)</f>
        <v>117138.78000000003</v>
      </c>
      <c r="J32" s="14"/>
    </row>
    <row r="33" spans="1:10" s="36" customFormat="1" ht="15">
      <c r="A33" s="28"/>
      <c r="B33" s="13"/>
      <c r="C33" s="28"/>
      <c r="D33" s="28"/>
      <c r="E33" s="28"/>
      <c r="F33" s="28"/>
      <c r="G33" s="28"/>
      <c r="H33" s="28"/>
      <c r="I33" s="28"/>
      <c r="J33" s="14"/>
    </row>
    <row r="34" spans="1:10" s="36" customFormat="1" ht="15">
      <c r="A34" s="28"/>
      <c r="B34" s="13"/>
      <c r="C34" s="28"/>
      <c r="D34" s="28"/>
      <c r="E34" s="28"/>
      <c r="F34" s="28"/>
      <c r="G34" s="28"/>
      <c r="H34" s="28"/>
      <c r="I34" s="28"/>
      <c r="J34" s="14"/>
    </row>
    <row r="35" spans="1:10" s="36" customFormat="1" ht="15">
      <c r="A35" s="28"/>
      <c r="B35" s="13"/>
      <c r="C35" s="28"/>
      <c r="D35" s="28"/>
      <c r="E35" s="28"/>
      <c r="F35" s="28"/>
      <c r="G35" s="28"/>
      <c r="H35" s="28"/>
      <c r="I35" s="28"/>
      <c r="J35" s="14"/>
    </row>
    <row r="36" spans="1:10" s="36" customFormat="1" ht="15">
      <c r="A36" s="28"/>
      <c r="B36" s="13"/>
      <c r="C36" s="28"/>
      <c r="D36" s="28"/>
      <c r="E36" s="28"/>
      <c r="F36" s="28"/>
      <c r="G36" s="28"/>
      <c r="H36" s="28"/>
      <c r="I36" s="28"/>
      <c r="J36" s="14"/>
    </row>
    <row r="37" spans="1:10" s="36" customFormat="1" ht="15">
      <c r="A37" s="28"/>
      <c r="B37" s="13"/>
      <c r="C37" s="28"/>
      <c r="D37" s="28"/>
      <c r="E37" s="28"/>
      <c r="F37" s="28"/>
      <c r="G37" s="28"/>
      <c r="H37" s="28"/>
      <c r="I37" s="28"/>
      <c r="J37" s="14"/>
    </row>
    <row r="38" spans="1:10" s="36" customFormat="1" ht="15">
      <c r="A38" s="28"/>
      <c r="B38" s="13"/>
      <c r="C38" s="28"/>
      <c r="D38" s="28"/>
      <c r="E38" s="28"/>
      <c r="F38" s="28"/>
      <c r="G38" s="28"/>
      <c r="H38" s="28"/>
      <c r="I38" s="28"/>
      <c r="J38" s="14"/>
    </row>
    <row r="39" spans="1:10" s="36" customFormat="1" ht="15">
      <c r="A39" s="28"/>
      <c r="B39" s="29"/>
      <c r="C39" s="28"/>
      <c r="D39" s="28"/>
      <c r="E39" s="28"/>
      <c r="F39" s="28"/>
      <c r="G39" s="28"/>
      <c r="H39" s="28"/>
      <c r="I39" s="28"/>
      <c r="J39" s="14"/>
    </row>
    <row r="40" spans="1:10" s="36" customFormat="1" ht="15">
      <c r="A40" s="28"/>
      <c r="B40" s="13"/>
      <c r="C40" s="28"/>
      <c r="D40" s="28"/>
      <c r="E40" s="28"/>
      <c r="F40" s="28"/>
      <c r="G40" s="28"/>
      <c r="H40" s="28"/>
      <c r="I40" s="28"/>
      <c r="J40" s="14"/>
    </row>
    <row r="41" spans="1:10" s="36" customFormat="1" ht="15">
      <c r="A41" s="28"/>
      <c r="B41" s="13"/>
      <c r="C41" s="28"/>
      <c r="D41" s="28"/>
      <c r="E41" s="28"/>
      <c r="F41" s="28"/>
      <c r="G41" s="28"/>
      <c r="H41" s="28"/>
      <c r="I41" s="28"/>
      <c r="J41" s="14"/>
    </row>
    <row r="42" spans="1:10" s="36" customFormat="1" ht="15">
      <c r="A42" s="28"/>
      <c r="B42" s="13"/>
      <c r="C42" s="28"/>
      <c r="D42" s="28"/>
      <c r="E42" s="28"/>
      <c r="F42" s="28"/>
      <c r="G42" s="28"/>
      <c r="H42" s="28"/>
      <c r="I42" s="28"/>
      <c r="J42" s="14"/>
    </row>
    <row r="43" spans="1:10" s="36" customFormat="1" ht="15">
      <c r="A43" s="28"/>
      <c r="B43" s="13"/>
      <c r="C43" s="28"/>
      <c r="D43" s="28"/>
      <c r="E43" s="28"/>
      <c r="F43" s="28"/>
      <c r="G43" s="28"/>
      <c r="H43" s="28"/>
      <c r="I43" s="28"/>
      <c r="J43" s="14"/>
    </row>
    <row r="44" spans="1:10" s="36" customFormat="1" ht="15">
      <c r="A44" s="28"/>
      <c r="B44" s="13"/>
      <c r="C44" s="28"/>
      <c r="D44" s="28"/>
      <c r="E44" s="28"/>
      <c r="F44" s="28"/>
      <c r="G44" s="28"/>
      <c r="H44" s="28"/>
      <c r="I44" s="28"/>
      <c r="J44" s="14"/>
    </row>
    <row r="45" spans="1:10" s="36" customFormat="1" ht="15">
      <c r="A45" s="28"/>
      <c r="B45" s="13"/>
      <c r="C45" s="28"/>
      <c r="D45" s="28"/>
      <c r="E45" s="28"/>
      <c r="F45" s="28"/>
      <c r="G45" s="28"/>
      <c r="H45" s="28"/>
      <c r="I45" s="28"/>
      <c r="J45" s="14"/>
    </row>
    <row r="46" spans="1:10" s="36" customFormat="1" ht="15">
      <c r="A46" s="28"/>
      <c r="B46" s="13"/>
      <c r="C46" s="28"/>
      <c r="D46" s="28"/>
      <c r="E46" s="28"/>
      <c r="F46" s="28"/>
      <c r="G46" s="28"/>
      <c r="H46" s="28"/>
      <c r="I46" s="28"/>
      <c r="J46" s="14"/>
    </row>
    <row r="47" spans="1:10" s="36" customFormat="1" ht="15">
      <c r="A47" s="28"/>
      <c r="B47" s="13"/>
      <c r="C47" s="28"/>
      <c r="D47" s="28"/>
      <c r="E47" s="28"/>
      <c r="F47" s="28"/>
      <c r="G47" s="28"/>
      <c r="H47" s="28"/>
      <c r="I47" s="28"/>
      <c r="J47" s="14"/>
    </row>
    <row r="48" spans="1:10" s="36" customFormat="1" ht="15">
      <c r="A48" s="28"/>
      <c r="B48" s="13"/>
      <c r="C48" s="28"/>
      <c r="D48" s="28"/>
      <c r="E48" s="28"/>
      <c r="F48" s="28"/>
      <c r="G48" s="28"/>
      <c r="H48" s="28"/>
      <c r="I48" s="28"/>
      <c r="J48" s="14"/>
    </row>
    <row r="49" spans="1:10" s="36" customFormat="1" ht="15">
      <c r="A49" s="28"/>
      <c r="B49" s="13"/>
      <c r="C49" s="28"/>
      <c r="D49" s="28"/>
      <c r="E49" s="28"/>
      <c r="F49" s="28"/>
      <c r="G49" s="28"/>
      <c r="H49" s="28"/>
      <c r="I49" s="28"/>
      <c r="J49" s="14"/>
    </row>
    <row r="50" spans="1:10" s="36" customFormat="1" ht="15">
      <c r="A50" s="28"/>
      <c r="B50" s="13"/>
      <c r="C50" s="28"/>
      <c r="D50" s="28"/>
      <c r="E50" s="28"/>
      <c r="F50" s="28"/>
      <c r="G50" s="28"/>
      <c r="H50" s="28"/>
      <c r="I50" s="28"/>
      <c r="J50" s="14"/>
    </row>
    <row r="51" spans="1:10" s="36" customFormat="1" ht="15">
      <c r="A51" s="28"/>
      <c r="B51" s="13"/>
      <c r="C51" s="28"/>
      <c r="D51" s="28"/>
      <c r="E51" s="28"/>
      <c r="F51" s="28"/>
      <c r="G51" s="28"/>
      <c r="H51" s="28"/>
      <c r="I51" s="28"/>
      <c r="J51" s="14"/>
    </row>
    <row r="52" spans="1:10" s="36" customFormat="1" ht="15">
      <c r="A52" s="28"/>
      <c r="B52" s="29"/>
      <c r="C52" s="28"/>
      <c r="D52" s="28"/>
      <c r="E52" s="28"/>
      <c r="F52" s="28"/>
      <c r="G52" s="28"/>
      <c r="H52" s="28"/>
      <c r="I52" s="28"/>
      <c r="J52" s="14"/>
    </row>
    <row r="53" spans="1:10" s="36" customFormat="1" ht="15">
      <c r="A53" s="6"/>
      <c r="B53" s="25"/>
      <c r="C53" s="8"/>
      <c r="D53" s="8"/>
      <c r="E53" s="8"/>
      <c r="F53" s="8"/>
      <c r="G53" s="8"/>
      <c r="H53" s="8"/>
      <c r="I53" s="26"/>
      <c r="J53" s="14"/>
    </row>
    <row r="54" spans="1:10" s="36" customFormat="1" ht="15">
      <c r="A54" s="7"/>
      <c r="B54" s="11"/>
      <c r="C54" s="9"/>
      <c r="D54" s="9"/>
      <c r="E54" s="9"/>
      <c r="F54" s="9"/>
      <c r="G54" s="9"/>
      <c r="H54" s="9"/>
      <c r="I54" s="27"/>
      <c r="J54" s="14"/>
    </row>
    <row r="55" spans="1:10" s="36" customFormat="1" ht="15">
      <c r="A55" s="7"/>
      <c r="B55" s="11"/>
      <c r="C55" s="9"/>
      <c r="D55" s="9"/>
      <c r="E55" s="9"/>
      <c r="F55" s="9"/>
      <c r="G55" s="9"/>
      <c r="H55" s="9"/>
      <c r="I55" s="27"/>
      <c r="J55" s="14"/>
    </row>
    <row r="56" spans="1:10" s="36" customFormat="1" ht="15">
      <c r="A56" s="7"/>
      <c r="B56" s="11"/>
      <c r="C56" s="9"/>
      <c r="D56" s="9"/>
      <c r="E56" s="9"/>
      <c r="F56" s="9"/>
      <c r="G56" s="9"/>
      <c r="H56" s="9"/>
      <c r="I56" s="27"/>
      <c r="J56" s="14"/>
    </row>
    <row r="57" spans="1:10" s="36" customFormat="1" ht="15">
      <c r="A57" s="7"/>
      <c r="B57" s="11"/>
      <c r="C57" s="9"/>
      <c r="D57" s="9"/>
      <c r="E57" s="9"/>
      <c r="F57" s="9"/>
      <c r="G57" s="9"/>
      <c r="H57" s="9"/>
      <c r="I57" s="27"/>
      <c r="J57" s="14"/>
    </row>
    <row r="58" spans="1:10" s="36" customFormat="1" ht="15">
      <c r="A58" s="7"/>
      <c r="B58" s="11"/>
      <c r="C58" s="9"/>
      <c r="D58" s="9"/>
      <c r="E58" s="9"/>
      <c r="F58" s="9"/>
      <c r="G58" s="9"/>
      <c r="H58" s="9"/>
      <c r="I58" s="27"/>
      <c r="J58" s="14"/>
    </row>
    <row r="59" spans="1:10" s="36" customFormat="1" ht="15">
      <c r="A59" s="7"/>
      <c r="B59" s="11"/>
      <c r="C59" s="9"/>
      <c r="D59" s="9"/>
      <c r="E59" s="9"/>
      <c r="F59" s="9"/>
      <c r="G59" s="9"/>
      <c r="H59" s="9"/>
      <c r="I59" s="27"/>
      <c r="J59" s="14"/>
    </row>
    <row r="60" spans="1:10" s="36" customFormat="1" ht="15">
      <c r="A60" s="7"/>
      <c r="B60" s="11"/>
      <c r="C60" s="9"/>
      <c r="D60" s="9"/>
      <c r="E60" s="9"/>
      <c r="F60" s="9"/>
      <c r="G60" s="9"/>
      <c r="H60" s="9"/>
      <c r="I60" s="27"/>
      <c r="J60" s="14"/>
    </row>
    <row r="61" spans="1:10" s="36" customFormat="1" ht="15">
      <c r="A61" s="7"/>
      <c r="B61" s="11"/>
      <c r="C61" s="9"/>
      <c r="D61" s="9"/>
      <c r="E61" s="9"/>
      <c r="F61" s="9"/>
      <c r="G61" s="9"/>
      <c r="H61" s="9"/>
      <c r="I61" s="27"/>
      <c r="J61" s="14"/>
    </row>
    <row r="65" ht="15">
      <c r="B65" s="10"/>
    </row>
    <row r="78" ht="15">
      <c r="B78" s="10"/>
    </row>
    <row r="91" ht="15">
      <c r="B91" s="10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scale="90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78"/>
  <sheetViews>
    <sheetView view="pageBreakPreview" zoomScale="145" zoomScaleNormal="130" zoomScaleSheetLayoutView="145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4.7109375" style="3" customWidth="1"/>
    <col min="3" max="3" width="14.57421875" style="4" customWidth="1"/>
    <col min="4" max="4" width="15.8515625" style="4" customWidth="1"/>
    <col min="5" max="5" width="15.7109375" style="4" customWidth="1"/>
    <col min="6" max="6" width="6.7109375" style="4" customWidth="1"/>
    <col min="7" max="7" width="7.7109375" style="9" customWidth="1"/>
    <col min="8" max="8" width="11.57421875" style="9" customWidth="1"/>
    <col min="9" max="9" width="13.7109375" style="5" customWidth="1"/>
    <col min="10" max="10" width="9.140625" style="1" customWidth="1"/>
    <col min="11" max="16384" width="9.140625" style="35" customWidth="1"/>
  </cols>
  <sheetData>
    <row r="1" spans="1:10" s="36" customFormat="1" ht="15.75">
      <c r="A1" s="12" t="s">
        <v>121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tr">
        <f>общее!E9</f>
        <v>Частный дом</v>
      </c>
      <c r="C2" s="37"/>
      <c r="D2" s="37"/>
      <c r="E2" s="37"/>
      <c r="F2" s="37"/>
      <c r="G2" s="37"/>
      <c r="H2" s="37"/>
      <c r="I2" s="37"/>
    </row>
    <row r="3" spans="1:10" s="36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36" customFormat="1" ht="27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3" s="36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M5" s="36">
        <f>Радиаторы!N5</f>
        <v>40.2</v>
      </c>
    </row>
    <row r="6" spans="1:12" s="36" customFormat="1" ht="15">
      <c r="A6" s="53">
        <v>1</v>
      </c>
      <c r="B6" s="54" t="s">
        <v>122</v>
      </c>
      <c r="C6" s="55"/>
      <c r="D6" s="55"/>
      <c r="E6" s="55"/>
      <c r="F6" s="56" t="s">
        <v>48</v>
      </c>
      <c r="G6" s="57">
        <v>30</v>
      </c>
      <c r="H6" s="90">
        <f>PRODUCT(L6,$M$5)</f>
        <v>261.3</v>
      </c>
      <c r="I6" s="100">
        <f>PRODUCT(G6:H6)</f>
        <v>7839</v>
      </c>
      <c r="J6" s="14"/>
      <c r="L6" s="105">
        <v>6.5</v>
      </c>
    </row>
    <row r="7" spans="1:12" s="36" customFormat="1" ht="15">
      <c r="A7" s="7">
        <v>2</v>
      </c>
      <c r="B7" s="50" t="s">
        <v>123</v>
      </c>
      <c r="C7" s="9"/>
      <c r="D7" s="9" t="s">
        <v>9</v>
      </c>
      <c r="E7" s="9"/>
      <c r="F7" s="52" t="s">
        <v>48</v>
      </c>
      <c r="G7" s="51">
        <v>6</v>
      </c>
      <c r="H7" s="92">
        <f aca="true" t="shared" si="0" ref="H7:H28">PRODUCT(L7,$M$5)</f>
        <v>293.46000000000004</v>
      </c>
      <c r="I7" s="91">
        <f aca="true" t="shared" si="1" ref="I7:I28">PRODUCT(G7:H7)</f>
        <v>1760.7600000000002</v>
      </c>
      <c r="J7" s="14"/>
      <c r="L7" s="106">
        <v>7.3</v>
      </c>
    </row>
    <row r="8" spans="1:12" s="36" customFormat="1" ht="15">
      <c r="A8" s="7">
        <v>3</v>
      </c>
      <c r="B8" s="50" t="s">
        <v>40</v>
      </c>
      <c r="C8" s="9"/>
      <c r="D8" s="9"/>
      <c r="E8" s="9"/>
      <c r="F8" s="52" t="s">
        <v>48</v>
      </c>
      <c r="G8" s="51">
        <v>17</v>
      </c>
      <c r="H8" s="92">
        <f t="shared" si="0"/>
        <v>3216</v>
      </c>
      <c r="I8" s="91">
        <f t="shared" si="1"/>
        <v>54672</v>
      </c>
      <c r="J8" s="14"/>
      <c r="L8" s="106">
        <v>80</v>
      </c>
    </row>
    <row r="9" spans="1:12" s="36" customFormat="1" ht="15">
      <c r="A9" s="7">
        <v>4</v>
      </c>
      <c r="B9" s="50" t="s">
        <v>41</v>
      </c>
      <c r="C9" s="9"/>
      <c r="D9" s="9"/>
      <c r="E9" s="9"/>
      <c r="F9" s="52" t="s">
        <v>48</v>
      </c>
      <c r="G9" s="51">
        <v>1</v>
      </c>
      <c r="H9" s="92">
        <f t="shared" si="0"/>
        <v>6030</v>
      </c>
      <c r="I9" s="91">
        <f t="shared" si="1"/>
        <v>6030</v>
      </c>
      <c r="J9" s="14"/>
      <c r="L9" s="106">
        <v>150</v>
      </c>
    </row>
    <row r="10" spans="1:12" s="36" customFormat="1" ht="15">
      <c r="A10" s="7">
        <v>5</v>
      </c>
      <c r="B10" s="50" t="s">
        <v>124</v>
      </c>
      <c r="C10" s="9"/>
      <c r="D10" s="9"/>
      <c r="E10" s="9" t="s">
        <v>18</v>
      </c>
      <c r="F10" s="52" t="s">
        <v>48</v>
      </c>
      <c r="G10" s="51">
        <v>25</v>
      </c>
      <c r="H10" s="92">
        <f t="shared" si="0"/>
        <v>46.23</v>
      </c>
      <c r="I10" s="91">
        <f t="shared" si="1"/>
        <v>1155.75</v>
      </c>
      <c r="J10" s="14"/>
      <c r="L10" s="106">
        <v>1.15</v>
      </c>
    </row>
    <row r="11" spans="1:12" s="36" customFormat="1" ht="15">
      <c r="A11" s="7">
        <v>6</v>
      </c>
      <c r="B11" s="50" t="s">
        <v>125</v>
      </c>
      <c r="C11" s="9"/>
      <c r="D11" s="9"/>
      <c r="E11" s="9" t="s">
        <v>18</v>
      </c>
      <c r="F11" s="52" t="s">
        <v>48</v>
      </c>
      <c r="G11" s="51">
        <v>6</v>
      </c>
      <c r="H11" s="92">
        <f t="shared" si="0"/>
        <v>28.14</v>
      </c>
      <c r="I11" s="91">
        <f t="shared" si="1"/>
        <v>168.84</v>
      </c>
      <c r="J11" s="14"/>
      <c r="L11" s="106">
        <v>0.7</v>
      </c>
    </row>
    <row r="12" spans="1:12" s="36" customFormat="1" ht="15">
      <c r="A12" s="7">
        <v>7</v>
      </c>
      <c r="B12" s="50" t="s">
        <v>42</v>
      </c>
      <c r="C12" s="9"/>
      <c r="D12" s="9"/>
      <c r="E12" s="9" t="s">
        <v>18</v>
      </c>
      <c r="F12" s="52" t="s">
        <v>48</v>
      </c>
      <c r="G12" s="51">
        <v>10</v>
      </c>
      <c r="H12" s="92">
        <f t="shared" si="0"/>
        <v>30.150000000000002</v>
      </c>
      <c r="I12" s="91">
        <f t="shared" si="1"/>
        <v>301.5</v>
      </c>
      <c r="J12" s="14"/>
      <c r="L12" s="106">
        <v>0.75</v>
      </c>
    </row>
    <row r="13" spans="1:12" s="36" customFormat="1" ht="15">
      <c r="A13" s="7">
        <v>8</v>
      </c>
      <c r="B13" s="50" t="s">
        <v>126</v>
      </c>
      <c r="C13" s="9"/>
      <c r="D13" s="9"/>
      <c r="E13" s="9" t="s">
        <v>18</v>
      </c>
      <c r="F13" s="52" t="s">
        <v>48</v>
      </c>
      <c r="G13" s="51">
        <v>15</v>
      </c>
      <c r="H13" s="92">
        <f t="shared" si="0"/>
        <v>24.12</v>
      </c>
      <c r="I13" s="91">
        <f t="shared" si="1"/>
        <v>361.8</v>
      </c>
      <c r="J13" s="14"/>
      <c r="L13" s="106">
        <v>0.6</v>
      </c>
    </row>
    <row r="14" spans="1:12" s="36" customFormat="1" ht="15">
      <c r="A14" s="7">
        <v>9</v>
      </c>
      <c r="B14" s="50" t="s">
        <v>127</v>
      </c>
      <c r="C14" s="9"/>
      <c r="D14" s="9" t="s">
        <v>9</v>
      </c>
      <c r="E14" s="9" t="s">
        <v>18</v>
      </c>
      <c r="F14" s="52" t="s">
        <v>48</v>
      </c>
      <c r="G14" s="51">
        <v>60</v>
      </c>
      <c r="H14" s="92">
        <f t="shared" si="0"/>
        <v>20.1</v>
      </c>
      <c r="I14" s="91">
        <f t="shared" si="1"/>
        <v>1206</v>
      </c>
      <c r="J14" s="14"/>
      <c r="L14" s="106">
        <v>0.5</v>
      </c>
    </row>
    <row r="15" spans="1:12" s="36" customFormat="1" ht="15">
      <c r="A15" s="7">
        <v>10</v>
      </c>
      <c r="B15" s="50" t="s">
        <v>43</v>
      </c>
      <c r="C15" s="9"/>
      <c r="D15" s="9"/>
      <c r="E15" s="9" t="s">
        <v>18</v>
      </c>
      <c r="F15" s="52" t="s">
        <v>48</v>
      </c>
      <c r="G15" s="51">
        <v>15</v>
      </c>
      <c r="H15" s="92">
        <f t="shared" si="0"/>
        <v>20.1</v>
      </c>
      <c r="I15" s="91">
        <f t="shared" si="1"/>
        <v>301.5</v>
      </c>
      <c r="J15" s="14"/>
      <c r="L15" s="106">
        <v>0.5</v>
      </c>
    </row>
    <row r="16" spans="1:12" s="36" customFormat="1" ht="15">
      <c r="A16" s="7">
        <v>11</v>
      </c>
      <c r="B16" s="50" t="s">
        <v>128</v>
      </c>
      <c r="C16" s="9"/>
      <c r="D16" s="9"/>
      <c r="E16" s="9" t="s">
        <v>18</v>
      </c>
      <c r="F16" s="52" t="s">
        <v>48</v>
      </c>
      <c r="G16" s="51">
        <v>8</v>
      </c>
      <c r="H16" s="92">
        <f t="shared" si="0"/>
        <v>32.160000000000004</v>
      </c>
      <c r="I16" s="91">
        <f t="shared" si="1"/>
        <v>257.28000000000003</v>
      </c>
      <c r="J16" s="14"/>
      <c r="L16" s="106">
        <v>0.8</v>
      </c>
    </row>
    <row r="17" spans="1:12" s="36" customFormat="1" ht="15">
      <c r="A17" s="7">
        <v>12</v>
      </c>
      <c r="B17" s="50" t="s">
        <v>129</v>
      </c>
      <c r="C17" s="9"/>
      <c r="D17" s="9"/>
      <c r="E17" s="9" t="s">
        <v>18</v>
      </c>
      <c r="F17" s="52" t="s">
        <v>48</v>
      </c>
      <c r="G17" s="51">
        <v>8</v>
      </c>
      <c r="H17" s="92">
        <f t="shared" si="0"/>
        <v>42.21000000000001</v>
      </c>
      <c r="I17" s="91">
        <f t="shared" si="1"/>
        <v>337.68000000000006</v>
      </c>
      <c r="J17" s="14"/>
      <c r="L17" s="106">
        <v>1.05</v>
      </c>
    </row>
    <row r="18" spans="1:12" s="36" customFormat="1" ht="15">
      <c r="A18" s="7">
        <v>13</v>
      </c>
      <c r="B18" s="50" t="s">
        <v>130</v>
      </c>
      <c r="C18" s="9"/>
      <c r="D18" s="9"/>
      <c r="E18" s="9"/>
      <c r="F18" s="52" t="s">
        <v>48</v>
      </c>
      <c r="G18" s="51">
        <v>20</v>
      </c>
      <c r="H18" s="92">
        <f t="shared" si="0"/>
        <v>70.35000000000001</v>
      </c>
      <c r="I18" s="91">
        <f t="shared" si="1"/>
        <v>1407.0000000000002</v>
      </c>
      <c r="J18" s="14"/>
      <c r="L18" s="106">
        <v>1.75</v>
      </c>
    </row>
    <row r="19" spans="1:12" s="36" customFormat="1" ht="15">
      <c r="A19" s="7">
        <v>14</v>
      </c>
      <c r="B19" s="50" t="s">
        <v>44</v>
      </c>
      <c r="C19" s="9"/>
      <c r="D19" s="9"/>
      <c r="E19" s="9"/>
      <c r="F19" s="52" t="s">
        <v>48</v>
      </c>
      <c r="G19" s="62">
        <v>20</v>
      </c>
      <c r="H19" s="92">
        <f t="shared" si="0"/>
        <v>74.37</v>
      </c>
      <c r="I19" s="91">
        <f t="shared" si="1"/>
        <v>1487.4</v>
      </c>
      <c r="J19" s="14"/>
      <c r="L19" s="106">
        <v>1.85</v>
      </c>
    </row>
    <row r="20" spans="1:12" s="36" customFormat="1" ht="15">
      <c r="A20" s="7">
        <v>15</v>
      </c>
      <c r="B20" s="50" t="s">
        <v>131</v>
      </c>
      <c r="C20" s="9"/>
      <c r="D20" s="9"/>
      <c r="E20" s="9" t="s">
        <v>18</v>
      </c>
      <c r="F20" s="52" t="s">
        <v>48</v>
      </c>
      <c r="G20" s="62">
        <v>20</v>
      </c>
      <c r="H20" s="92">
        <f t="shared" si="0"/>
        <v>18.090000000000003</v>
      </c>
      <c r="I20" s="91">
        <f t="shared" si="1"/>
        <v>361.80000000000007</v>
      </c>
      <c r="J20" s="14"/>
      <c r="L20" s="106">
        <v>0.45</v>
      </c>
    </row>
    <row r="21" spans="1:12" s="36" customFormat="1" ht="15">
      <c r="A21" s="7">
        <v>16</v>
      </c>
      <c r="B21" s="50" t="s">
        <v>45</v>
      </c>
      <c r="C21" s="9"/>
      <c r="D21" s="9"/>
      <c r="E21" s="9" t="s">
        <v>18</v>
      </c>
      <c r="F21" s="52" t="s">
        <v>48</v>
      </c>
      <c r="G21" s="62">
        <v>20</v>
      </c>
      <c r="H21" s="92">
        <f t="shared" si="0"/>
        <v>22.110000000000003</v>
      </c>
      <c r="I21" s="91">
        <f t="shared" si="1"/>
        <v>442.20000000000005</v>
      </c>
      <c r="J21" s="14"/>
      <c r="L21" s="106">
        <v>0.55</v>
      </c>
    </row>
    <row r="22" spans="1:12" s="36" customFormat="1" ht="15">
      <c r="A22" s="7">
        <v>17</v>
      </c>
      <c r="B22" s="50" t="s">
        <v>132</v>
      </c>
      <c r="C22" s="9"/>
      <c r="D22" s="9"/>
      <c r="E22" s="9"/>
      <c r="F22" s="52" t="s">
        <v>49</v>
      </c>
      <c r="G22" s="62">
        <v>70</v>
      </c>
      <c r="H22" s="92">
        <f t="shared" si="0"/>
        <v>36.18000000000001</v>
      </c>
      <c r="I22" s="91">
        <f t="shared" si="1"/>
        <v>2532.6000000000004</v>
      </c>
      <c r="J22" s="14"/>
      <c r="L22" s="106">
        <v>0.9</v>
      </c>
    </row>
    <row r="23" spans="1:12" s="36" customFormat="1" ht="15">
      <c r="A23" s="7">
        <v>18</v>
      </c>
      <c r="B23" s="50" t="s">
        <v>46</v>
      </c>
      <c r="C23" s="9"/>
      <c r="D23" s="9"/>
      <c r="E23" s="9"/>
      <c r="F23" s="52" t="s">
        <v>49</v>
      </c>
      <c r="G23" s="62">
        <v>70</v>
      </c>
      <c r="H23" s="92">
        <f t="shared" si="0"/>
        <v>42.21000000000001</v>
      </c>
      <c r="I23" s="91">
        <f t="shared" si="1"/>
        <v>2954.7000000000007</v>
      </c>
      <c r="J23" s="14"/>
      <c r="L23" s="106">
        <v>1.05</v>
      </c>
    </row>
    <row r="24" spans="1:12" s="36" customFormat="1" ht="15">
      <c r="A24" s="7">
        <v>19</v>
      </c>
      <c r="B24" s="50" t="s">
        <v>133</v>
      </c>
      <c r="C24" s="9"/>
      <c r="D24" s="9"/>
      <c r="E24" s="9" t="s">
        <v>18</v>
      </c>
      <c r="F24" s="52" t="s">
        <v>49</v>
      </c>
      <c r="G24" s="62">
        <v>70</v>
      </c>
      <c r="H24" s="92">
        <f t="shared" si="0"/>
        <v>60.300000000000004</v>
      </c>
      <c r="I24" s="91">
        <f t="shared" si="1"/>
        <v>4221</v>
      </c>
      <c r="J24" s="14"/>
      <c r="L24" s="106">
        <v>1.5</v>
      </c>
    </row>
    <row r="25" spans="1:12" s="36" customFormat="1" ht="15">
      <c r="A25" s="7">
        <v>20</v>
      </c>
      <c r="B25" s="50" t="s">
        <v>134</v>
      </c>
      <c r="C25" s="9"/>
      <c r="D25" s="9"/>
      <c r="E25" s="9" t="s">
        <v>18</v>
      </c>
      <c r="F25" s="52" t="s">
        <v>49</v>
      </c>
      <c r="G25" s="62">
        <v>70</v>
      </c>
      <c r="H25" s="92">
        <f t="shared" si="0"/>
        <v>106.53</v>
      </c>
      <c r="I25" s="91">
        <f t="shared" si="1"/>
        <v>7457.1</v>
      </c>
      <c r="J25" s="14"/>
      <c r="L25" s="106">
        <v>2.65</v>
      </c>
    </row>
    <row r="26" spans="1:12" s="36" customFormat="1" ht="15">
      <c r="A26" s="7">
        <v>21</v>
      </c>
      <c r="B26" s="50" t="s">
        <v>47</v>
      </c>
      <c r="C26" s="9"/>
      <c r="D26" s="9"/>
      <c r="E26" s="9"/>
      <c r="F26" s="52" t="s">
        <v>48</v>
      </c>
      <c r="G26" s="62">
        <v>1</v>
      </c>
      <c r="H26" s="92">
        <f t="shared" si="0"/>
        <v>6030</v>
      </c>
      <c r="I26" s="91">
        <f t="shared" si="1"/>
        <v>6030</v>
      </c>
      <c r="J26" s="14"/>
      <c r="L26" s="106">
        <v>150</v>
      </c>
    </row>
    <row r="27" spans="1:12" s="36" customFormat="1" ht="15">
      <c r="A27" s="7">
        <v>22</v>
      </c>
      <c r="B27" s="50" t="s">
        <v>135</v>
      </c>
      <c r="C27" s="9"/>
      <c r="D27" s="9"/>
      <c r="E27" s="9"/>
      <c r="F27" s="52" t="s">
        <v>48</v>
      </c>
      <c r="G27" s="62">
        <v>30</v>
      </c>
      <c r="H27" s="108">
        <f t="shared" si="0"/>
        <v>42.21000000000001</v>
      </c>
      <c r="I27" s="109">
        <f t="shared" si="1"/>
        <v>1266.3000000000002</v>
      </c>
      <c r="J27" s="14"/>
      <c r="L27" s="106">
        <v>1.05</v>
      </c>
    </row>
    <row r="28" spans="1:12" s="36" customFormat="1" ht="15.75" thickBot="1">
      <c r="A28" s="58">
        <v>23</v>
      </c>
      <c r="B28" s="59" t="s">
        <v>136</v>
      </c>
      <c r="C28" s="32"/>
      <c r="D28" s="32"/>
      <c r="E28" s="32"/>
      <c r="F28" s="60" t="s">
        <v>48</v>
      </c>
      <c r="G28" s="64">
        <v>2</v>
      </c>
      <c r="H28" s="93">
        <f t="shared" si="0"/>
        <v>763.8000000000001</v>
      </c>
      <c r="I28" s="101">
        <f t="shared" si="1"/>
        <v>1527.6000000000001</v>
      </c>
      <c r="J28" s="14"/>
      <c r="L28" s="107">
        <v>19</v>
      </c>
    </row>
    <row r="29" spans="1:10" s="36" customFormat="1" ht="15.75" thickBot="1">
      <c r="A29" s="28"/>
      <c r="B29" s="13"/>
      <c r="C29" s="28"/>
      <c r="D29" s="28"/>
      <c r="E29" s="28"/>
      <c r="F29" s="28"/>
      <c r="G29" s="28"/>
      <c r="H29" s="63" t="s">
        <v>37</v>
      </c>
      <c r="I29" s="110">
        <f>SUM(I6:I28)</f>
        <v>104079.81000000001</v>
      </c>
      <c r="J29" s="14"/>
    </row>
    <row r="30" spans="1:10" s="36" customFormat="1" ht="15">
      <c r="A30" s="28"/>
      <c r="B30" s="13"/>
      <c r="C30" s="28"/>
      <c r="D30" s="28"/>
      <c r="E30" s="28"/>
      <c r="F30" s="28"/>
      <c r="G30" s="28"/>
      <c r="H30" s="28"/>
      <c r="I30" s="28"/>
      <c r="J30" s="14"/>
    </row>
    <row r="31" spans="1:10" s="36" customFormat="1" ht="15">
      <c r="A31" s="28"/>
      <c r="B31" s="13"/>
      <c r="C31" s="28"/>
      <c r="D31" s="28"/>
      <c r="E31" s="28"/>
      <c r="F31" s="28"/>
      <c r="G31" s="28"/>
      <c r="H31" s="28"/>
      <c r="I31" s="28"/>
      <c r="J31" s="14"/>
    </row>
    <row r="32" spans="1:10" s="36" customFormat="1" ht="15">
      <c r="A32" s="28"/>
      <c r="B32" s="13"/>
      <c r="C32" s="28"/>
      <c r="D32" s="28"/>
      <c r="E32" s="28"/>
      <c r="F32" s="28"/>
      <c r="G32" s="28"/>
      <c r="H32" s="28"/>
      <c r="I32" s="28"/>
      <c r="J32" s="14"/>
    </row>
    <row r="33" spans="1:10" s="36" customFormat="1" ht="15">
      <c r="A33" s="28"/>
      <c r="B33" s="13"/>
      <c r="C33" s="28"/>
      <c r="D33" s="28"/>
      <c r="E33" s="28"/>
      <c r="F33" s="28"/>
      <c r="G33" s="28"/>
      <c r="H33" s="28"/>
      <c r="I33" s="28"/>
      <c r="J33" s="14"/>
    </row>
    <row r="34" spans="1:10" s="36" customFormat="1" ht="15">
      <c r="A34" s="28"/>
      <c r="B34" s="13"/>
      <c r="C34" s="28"/>
      <c r="D34" s="28"/>
      <c r="E34" s="28"/>
      <c r="F34" s="28"/>
      <c r="G34" s="28"/>
      <c r="H34" s="28"/>
      <c r="I34" s="28"/>
      <c r="J34" s="14"/>
    </row>
    <row r="35" spans="1:10" s="36" customFormat="1" ht="15">
      <c r="A35" s="28"/>
      <c r="B35" s="13"/>
      <c r="C35" s="28"/>
      <c r="D35" s="28"/>
      <c r="E35" s="28"/>
      <c r="F35" s="28"/>
      <c r="G35" s="28"/>
      <c r="H35" s="28"/>
      <c r="I35" s="28"/>
      <c r="J35" s="14"/>
    </row>
    <row r="36" spans="1:10" s="36" customFormat="1" ht="15">
      <c r="A36" s="28"/>
      <c r="B36" s="13"/>
      <c r="C36" s="28"/>
      <c r="D36" s="28"/>
      <c r="E36" s="28"/>
      <c r="F36" s="28"/>
      <c r="G36" s="28"/>
      <c r="H36" s="28"/>
      <c r="I36" s="28"/>
      <c r="J36" s="14"/>
    </row>
    <row r="37" spans="1:10" s="36" customFormat="1" ht="15">
      <c r="A37" s="28"/>
      <c r="B37" s="13"/>
      <c r="C37" s="28"/>
      <c r="D37" s="28"/>
      <c r="E37" s="28"/>
      <c r="F37" s="28"/>
      <c r="G37" s="28"/>
      <c r="H37" s="28"/>
      <c r="I37" s="28"/>
      <c r="J37" s="14"/>
    </row>
    <row r="38" spans="1:10" s="36" customFormat="1" ht="15">
      <c r="A38" s="28"/>
      <c r="B38" s="13"/>
      <c r="C38" s="28"/>
      <c r="D38" s="28"/>
      <c r="E38" s="28"/>
      <c r="F38" s="28"/>
      <c r="G38" s="28"/>
      <c r="H38" s="28"/>
      <c r="I38" s="28"/>
      <c r="J38" s="14"/>
    </row>
    <row r="39" spans="1:10" s="36" customFormat="1" ht="15">
      <c r="A39" s="28"/>
      <c r="B39" s="29"/>
      <c r="C39" s="28"/>
      <c r="D39" s="28"/>
      <c r="E39" s="28"/>
      <c r="F39" s="28"/>
      <c r="G39" s="28"/>
      <c r="H39" s="28"/>
      <c r="I39" s="28"/>
      <c r="J39" s="14"/>
    </row>
    <row r="40" spans="1:10" s="36" customFormat="1" ht="15">
      <c r="A40" s="6"/>
      <c r="B40" s="25"/>
      <c r="C40" s="8"/>
      <c r="D40" s="8"/>
      <c r="E40" s="8"/>
      <c r="F40" s="8"/>
      <c r="G40" s="8"/>
      <c r="H40" s="8"/>
      <c r="I40" s="26"/>
      <c r="J40" s="14"/>
    </row>
    <row r="41" spans="1:10" s="36" customFormat="1" ht="15">
      <c r="A41" s="7"/>
      <c r="B41" s="11"/>
      <c r="C41" s="9"/>
      <c r="D41" s="9"/>
      <c r="E41" s="9"/>
      <c r="F41" s="9"/>
      <c r="G41" s="9"/>
      <c r="H41" s="9"/>
      <c r="I41" s="27"/>
      <c r="J41" s="14"/>
    </row>
    <row r="42" spans="1:10" s="36" customFormat="1" ht="15">
      <c r="A42" s="7"/>
      <c r="B42" s="11"/>
      <c r="C42" s="9"/>
      <c r="D42" s="9"/>
      <c r="E42" s="9"/>
      <c r="F42" s="9"/>
      <c r="G42" s="9"/>
      <c r="H42" s="9"/>
      <c r="I42" s="27"/>
      <c r="J42" s="14"/>
    </row>
    <row r="43" spans="1:10" s="36" customFormat="1" ht="15">
      <c r="A43" s="7"/>
      <c r="B43" s="11"/>
      <c r="C43" s="9"/>
      <c r="D43" s="9"/>
      <c r="E43" s="9"/>
      <c r="F43" s="9"/>
      <c r="G43" s="9"/>
      <c r="H43" s="9"/>
      <c r="I43" s="27"/>
      <c r="J43" s="14"/>
    </row>
    <row r="44" spans="1:10" s="36" customFormat="1" ht="15">
      <c r="A44" s="7"/>
      <c r="B44" s="11"/>
      <c r="C44" s="9"/>
      <c r="D44" s="9"/>
      <c r="E44" s="9"/>
      <c r="F44" s="9"/>
      <c r="G44" s="9"/>
      <c r="H44" s="9"/>
      <c r="I44" s="27"/>
      <c r="J44" s="14"/>
    </row>
    <row r="45" spans="1:10" s="36" customFormat="1" ht="15">
      <c r="A45" s="7"/>
      <c r="B45" s="11"/>
      <c r="C45" s="9"/>
      <c r="D45" s="9"/>
      <c r="E45" s="9"/>
      <c r="F45" s="9"/>
      <c r="G45" s="9"/>
      <c r="H45" s="9"/>
      <c r="I45" s="27"/>
      <c r="J45" s="14"/>
    </row>
    <row r="46" spans="1:10" s="36" customFormat="1" ht="15">
      <c r="A46" s="7"/>
      <c r="B46" s="11"/>
      <c r="C46" s="9"/>
      <c r="D46" s="9"/>
      <c r="E46" s="9"/>
      <c r="F46" s="9"/>
      <c r="G46" s="9"/>
      <c r="H46" s="9"/>
      <c r="I46" s="27"/>
      <c r="J46" s="14"/>
    </row>
    <row r="47" spans="1:10" s="36" customFormat="1" ht="15">
      <c r="A47" s="7"/>
      <c r="B47" s="11"/>
      <c r="C47" s="9"/>
      <c r="D47" s="9"/>
      <c r="E47" s="9"/>
      <c r="F47" s="9"/>
      <c r="G47" s="9"/>
      <c r="H47" s="9"/>
      <c r="I47" s="27"/>
      <c r="J47" s="14"/>
    </row>
    <row r="48" spans="1:10" s="36" customFormat="1" ht="15">
      <c r="A48" s="7"/>
      <c r="B48" s="11"/>
      <c r="C48" s="9"/>
      <c r="D48" s="9"/>
      <c r="E48" s="9"/>
      <c r="F48" s="9"/>
      <c r="G48" s="9"/>
      <c r="H48" s="9"/>
      <c r="I48" s="27"/>
      <c r="J48" s="14"/>
    </row>
    <row r="52" ht="15">
      <c r="B52" s="10"/>
    </row>
    <row r="65" ht="15">
      <c r="B65" s="10"/>
    </row>
    <row r="78" ht="15">
      <c r="B78" s="10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90"/>
  <sheetViews>
    <sheetView view="pageBreakPreview" zoomScale="145" zoomScaleNormal="130" zoomScaleSheetLayoutView="145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4.7109375" style="3" customWidth="1"/>
    <col min="3" max="3" width="15.57421875" style="4" customWidth="1"/>
    <col min="4" max="4" width="17.7109375" style="4" customWidth="1"/>
    <col min="5" max="5" width="13.28125" style="4" customWidth="1"/>
    <col min="6" max="6" width="7.7109375" style="4" customWidth="1"/>
    <col min="7" max="7" width="7.7109375" style="9" customWidth="1"/>
    <col min="8" max="8" width="11.57421875" style="9" customWidth="1"/>
    <col min="9" max="9" width="13.7109375" style="5" customWidth="1"/>
    <col min="10" max="10" width="9.140625" style="1" customWidth="1"/>
    <col min="11" max="16384" width="9.140625" style="35" customWidth="1"/>
  </cols>
  <sheetData>
    <row r="1" spans="1:10" s="36" customFormat="1" ht="15.75">
      <c r="A1" s="12" t="s">
        <v>76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tr">
        <f>общее!E9</f>
        <v>Частный дом</v>
      </c>
      <c r="C2" s="37"/>
      <c r="D2" s="37"/>
      <c r="E2" s="37"/>
      <c r="F2" s="37"/>
      <c r="G2" s="37"/>
      <c r="H2" s="37"/>
      <c r="I2" s="37"/>
    </row>
    <row r="3" spans="1:10" s="36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36" customFormat="1" ht="27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3" s="36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M5" s="36">
        <f>Радиаторы!N5</f>
        <v>40.2</v>
      </c>
    </row>
    <row r="6" spans="1:12" s="36" customFormat="1" ht="15">
      <c r="A6" s="7">
        <v>1</v>
      </c>
      <c r="B6" s="42" t="s">
        <v>50</v>
      </c>
      <c r="C6" s="9"/>
      <c r="D6" s="9"/>
      <c r="E6" s="9"/>
      <c r="F6" s="39" t="s">
        <v>48</v>
      </c>
      <c r="G6" s="40">
        <v>12</v>
      </c>
      <c r="H6" s="90">
        <f>PRODUCT(L6,$M$5)</f>
        <v>100.5</v>
      </c>
      <c r="I6" s="100">
        <f>PRODUCT(G6:H6)</f>
        <v>1206</v>
      </c>
      <c r="J6" s="14"/>
      <c r="L6" s="111">
        <v>2.5</v>
      </c>
    </row>
    <row r="7" spans="1:12" s="36" customFormat="1" ht="15">
      <c r="A7" s="7">
        <v>2</v>
      </c>
      <c r="B7" s="38" t="s">
        <v>51</v>
      </c>
      <c r="C7" s="9"/>
      <c r="D7" s="9"/>
      <c r="E7" s="9"/>
      <c r="F7" s="39" t="s">
        <v>48</v>
      </c>
      <c r="G7" s="40">
        <v>6</v>
      </c>
      <c r="H7" s="92">
        <f aca="true" t="shared" si="0" ref="H7:H26">PRODUCT(L7,$M$5)</f>
        <v>221.10000000000002</v>
      </c>
      <c r="I7" s="91">
        <f>PRODUCT(G7:H7)</f>
        <v>1326.6000000000001</v>
      </c>
      <c r="J7" s="14"/>
      <c r="L7" s="111">
        <v>5.5</v>
      </c>
    </row>
    <row r="8" spans="1:12" s="36" customFormat="1" ht="15">
      <c r="A8" s="7">
        <v>3</v>
      </c>
      <c r="B8" s="38" t="s">
        <v>52</v>
      </c>
      <c r="C8" s="9"/>
      <c r="D8" s="9"/>
      <c r="E8" s="9"/>
      <c r="F8" s="39" t="s">
        <v>48</v>
      </c>
      <c r="G8" s="40">
        <v>8</v>
      </c>
      <c r="H8" s="92">
        <f t="shared" si="0"/>
        <v>259.29</v>
      </c>
      <c r="I8" s="91">
        <f aca="true" t="shared" si="1" ref="I8:I26">PRODUCT(G8:H8)</f>
        <v>2074.32</v>
      </c>
      <c r="J8" s="14"/>
      <c r="L8" s="111">
        <v>6.45</v>
      </c>
    </row>
    <row r="9" spans="1:12" s="36" customFormat="1" ht="15">
      <c r="A9" s="7">
        <v>4</v>
      </c>
      <c r="B9" s="38" t="s">
        <v>53</v>
      </c>
      <c r="C9" s="9"/>
      <c r="D9" s="9"/>
      <c r="E9" s="9"/>
      <c r="F9" s="39" t="s">
        <v>48</v>
      </c>
      <c r="G9" s="40">
        <v>20</v>
      </c>
      <c r="H9" s="92">
        <f t="shared" si="0"/>
        <v>132.66</v>
      </c>
      <c r="I9" s="91">
        <f t="shared" si="1"/>
        <v>2653.2</v>
      </c>
      <c r="J9" s="14"/>
      <c r="L9" s="111">
        <v>3.3</v>
      </c>
    </row>
    <row r="10" spans="1:12" s="36" customFormat="1" ht="15">
      <c r="A10" s="7">
        <v>5</v>
      </c>
      <c r="B10" s="38" t="s">
        <v>54</v>
      </c>
      <c r="C10" s="9"/>
      <c r="D10" s="9"/>
      <c r="E10" s="9"/>
      <c r="F10" s="39" t="s">
        <v>48</v>
      </c>
      <c r="G10" s="40">
        <v>25</v>
      </c>
      <c r="H10" s="92">
        <f t="shared" si="0"/>
        <v>472.35</v>
      </c>
      <c r="I10" s="91">
        <f t="shared" si="1"/>
        <v>11808.75</v>
      </c>
      <c r="J10" s="14"/>
      <c r="L10" s="111">
        <v>11.75</v>
      </c>
    </row>
    <row r="11" spans="1:12" s="36" customFormat="1" ht="15">
      <c r="A11" s="7">
        <v>6</v>
      </c>
      <c r="B11" s="38" t="s">
        <v>55</v>
      </c>
      <c r="C11" s="9"/>
      <c r="D11" s="9"/>
      <c r="E11" s="9"/>
      <c r="F11" s="39" t="s">
        <v>48</v>
      </c>
      <c r="G11" s="40">
        <v>65</v>
      </c>
      <c r="H11" s="92">
        <f t="shared" si="0"/>
        <v>54.27000000000001</v>
      </c>
      <c r="I11" s="91">
        <f t="shared" si="1"/>
        <v>3527.5500000000006</v>
      </c>
      <c r="J11" s="14"/>
      <c r="L11" s="111">
        <v>1.35</v>
      </c>
    </row>
    <row r="12" spans="1:12" s="36" customFormat="1" ht="15">
      <c r="A12" s="7">
        <v>7</v>
      </c>
      <c r="B12" s="38" t="s">
        <v>56</v>
      </c>
      <c r="C12" s="9"/>
      <c r="D12" s="9"/>
      <c r="E12" s="9"/>
      <c r="F12" s="39" t="s">
        <v>48</v>
      </c>
      <c r="G12" s="40">
        <v>36</v>
      </c>
      <c r="H12" s="92">
        <f t="shared" si="0"/>
        <v>114.57000000000001</v>
      </c>
      <c r="I12" s="91">
        <f t="shared" si="1"/>
        <v>4124.52</v>
      </c>
      <c r="J12" s="14"/>
      <c r="L12" s="111">
        <v>2.85</v>
      </c>
    </row>
    <row r="13" spans="1:12" s="36" customFormat="1" ht="15">
      <c r="A13" s="7">
        <v>8</v>
      </c>
      <c r="B13" s="38" t="s">
        <v>57</v>
      </c>
      <c r="C13" s="9"/>
      <c r="D13" s="9"/>
      <c r="E13" s="9"/>
      <c r="F13" s="39" t="s">
        <v>48</v>
      </c>
      <c r="G13" s="40">
        <v>3</v>
      </c>
      <c r="H13" s="92">
        <f t="shared" si="0"/>
        <v>221.10000000000002</v>
      </c>
      <c r="I13" s="91">
        <f t="shared" si="1"/>
        <v>663.3000000000001</v>
      </c>
      <c r="J13" s="14"/>
      <c r="L13" s="111">
        <v>5.5</v>
      </c>
    </row>
    <row r="14" spans="1:12" s="36" customFormat="1" ht="15">
      <c r="A14" s="7">
        <v>9</v>
      </c>
      <c r="B14" s="38" t="s">
        <v>58</v>
      </c>
      <c r="C14" s="9"/>
      <c r="D14" s="9"/>
      <c r="E14" s="9"/>
      <c r="F14" s="39" t="s">
        <v>48</v>
      </c>
      <c r="G14" s="40">
        <v>12</v>
      </c>
      <c r="H14" s="92">
        <f t="shared" si="0"/>
        <v>158.79000000000002</v>
      </c>
      <c r="I14" s="91">
        <f t="shared" si="1"/>
        <v>1905.4800000000002</v>
      </c>
      <c r="J14" s="14"/>
      <c r="L14" s="111">
        <v>3.95</v>
      </c>
    </row>
    <row r="15" spans="1:12" s="36" customFormat="1" ht="15">
      <c r="A15" s="7">
        <v>10</v>
      </c>
      <c r="B15" s="41" t="s">
        <v>59</v>
      </c>
      <c r="C15" s="9"/>
      <c r="D15" s="9"/>
      <c r="E15" s="9"/>
      <c r="F15" s="39" t="s">
        <v>48</v>
      </c>
      <c r="G15" s="43">
        <v>9</v>
      </c>
      <c r="H15" s="92">
        <f t="shared" si="0"/>
        <v>233.16</v>
      </c>
      <c r="I15" s="91">
        <f t="shared" si="1"/>
        <v>2098.44</v>
      </c>
      <c r="J15" s="14"/>
      <c r="L15" s="112">
        <v>5.8</v>
      </c>
    </row>
    <row r="16" spans="1:12" s="36" customFormat="1" ht="15">
      <c r="A16" s="7">
        <v>11</v>
      </c>
      <c r="B16" s="41" t="s">
        <v>60</v>
      </c>
      <c r="C16" s="9"/>
      <c r="D16" s="9"/>
      <c r="E16" s="9"/>
      <c r="F16" s="39" t="s">
        <v>48</v>
      </c>
      <c r="G16" s="43">
        <v>6</v>
      </c>
      <c r="H16" s="92">
        <f t="shared" si="0"/>
        <v>180.9</v>
      </c>
      <c r="I16" s="91">
        <f t="shared" si="1"/>
        <v>1085.4</v>
      </c>
      <c r="J16" s="14"/>
      <c r="L16" s="112">
        <v>4.5</v>
      </c>
    </row>
    <row r="17" spans="1:12" s="36" customFormat="1" ht="15">
      <c r="A17" s="7">
        <v>12</v>
      </c>
      <c r="B17" s="41" t="s">
        <v>61</v>
      </c>
      <c r="C17" s="9"/>
      <c r="D17" s="9"/>
      <c r="E17" s="9"/>
      <c r="F17" s="39" t="s">
        <v>48</v>
      </c>
      <c r="G17" s="43">
        <v>11</v>
      </c>
      <c r="H17" s="92">
        <f t="shared" si="0"/>
        <v>96.48</v>
      </c>
      <c r="I17" s="91">
        <f t="shared" si="1"/>
        <v>1061.28</v>
      </c>
      <c r="J17" s="14"/>
      <c r="L17" s="112">
        <v>2.4</v>
      </c>
    </row>
    <row r="18" spans="1:12" s="36" customFormat="1" ht="15">
      <c r="A18" s="7">
        <v>13</v>
      </c>
      <c r="B18" s="41" t="s">
        <v>62</v>
      </c>
      <c r="C18" s="9"/>
      <c r="D18" s="9"/>
      <c r="E18" s="9"/>
      <c r="F18" s="39" t="s">
        <v>48</v>
      </c>
      <c r="G18" s="43">
        <v>13</v>
      </c>
      <c r="H18" s="92">
        <f t="shared" si="0"/>
        <v>30.150000000000002</v>
      </c>
      <c r="I18" s="91">
        <f t="shared" si="1"/>
        <v>391.95000000000005</v>
      </c>
      <c r="J18" s="14"/>
      <c r="L18" s="112">
        <v>0.75</v>
      </c>
    </row>
    <row r="19" spans="1:12" s="36" customFormat="1" ht="15">
      <c r="A19" s="7">
        <v>14</v>
      </c>
      <c r="B19" s="41" t="s">
        <v>63</v>
      </c>
      <c r="C19" s="9"/>
      <c r="D19" s="9"/>
      <c r="E19" s="9"/>
      <c r="F19" s="39" t="s">
        <v>48</v>
      </c>
      <c r="G19" s="43">
        <v>6</v>
      </c>
      <c r="H19" s="92">
        <f t="shared" si="0"/>
        <v>84.42000000000002</v>
      </c>
      <c r="I19" s="91">
        <f t="shared" si="1"/>
        <v>506.5200000000001</v>
      </c>
      <c r="J19" s="14"/>
      <c r="L19" s="112">
        <v>2.1</v>
      </c>
    </row>
    <row r="20" spans="1:12" s="36" customFormat="1" ht="15">
      <c r="A20" s="7">
        <v>15</v>
      </c>
      <c r="B20" s="41" t="s">
        <v>64</v>
      </c>
      <c r="C20" s="9"/>
      <c r="D20" s="9"/>
      <c r="E20" s="9"/>
      <c r="F20" s="39" t="s">
        <v>48</v>
      </c>
      <c r="G20" s="43">
        <v>6</v>
      </c>
      <c r="H20" s="92">
        <f t="shared" si="0"/>
        <v>327.63000000000005</v>
      </c>
      <c r="I20" s="91">
        <f t="shared" si="1"/>
        <v>1965.7800000000002</v>
      </c>
      <c r="J20" s="14"/>
      <c r="L20" s="112">
        <v>8.15</v>
      </c>
    </row>
    <row r="21" spans="1:12" s="36" customFormat="1" ht="15">
      <c r="A21" s="7">
        <v>16</v>
      </c>
      <c r="B21" s="41" t="s">
        <v>65</v>
      </c>
      <c r="C21" s="9"/>
      <c r="D21" s="9"/>
      <c r="E21" s="9"/>
      <c r="F21" s="39" t="s">
        <v>48</v>
      </c>
      <c r="G21" s="43">
        <v>10</v>
      </c>
      <c r="H21" s="92">
        <f t="shared" si="0"/>
        <v>140.70000000000002</v>
      </c>
      <c r="I21" s="91">
        <f t="shared" si="1"/>
        <v>1407.0000000000002</v>
      </c>
      <c r="J21" s="14"/>
      <c r="L21" s="112">
        <v>3.5</v>
      </c>
    </row>
    <row r="22" spans="1:12" s="36" customFormat="1" ht="15">
      <c r="A22" s="7">
        <v>17</v>
      </c>
      <c r="B22" s="41" t="s">
        <v>66</v>
      </c>
      <c r="C22" s="9"/>
      <c r="D22" s="9"/>
      <c r="E22" s="9"/>
      <c r="F22" s="39" t="s">
        <v>48</v>
      </c>
      <c r="G22" s="43">
        <v>10</v>
      </c>
      <c r="H22" s="92">
        <f t="shared" si="0"/>
        <v>100.5</v>
      </c>
      <c r="I22" s="91">
        <f t="shared" si="1"/>
        <v>1005</v>
      </c>
      <c r="J22" s="14"/>
      <c r="L22" s="112">
        <v>2.5</v>
      </c>
    </row>
    <row r="23" spans="1:12" s="36" customFormat="1" ht="15">
      <c r="A23" s="7">
        <v>18</v>
      </c>
      <c r="B23" s="41" t="s">
        <v>67</v>
      </c>
      <c r="C23" s="9"/>
      <c r="D23" s="9"/>
      <c r="E23" s="9"/>
      <c r="F23" s="39" t="s">
        <v>48</v>
      </c>
      <c r="G23" s="43">
        <v>1</v>
      </c>
      <c r="H23" s="92">
        <f t="shared" si="0"/>
        <v>1407</v>
      </c>
      <c r="I23" s="91">
        <f t="shared" si="1"/>
        <v>1407</v>
      </c>
      <c r="J23" s="14"/>
      <c r="L23" s="112">
        <v>35</v>
      </c>
    </row>
    <row r="24" spans="1:12" s="36" customFormat="1" ht="15">
      <c r="A24" s="7">
        <v>19</v>
      </c>
      <c r="B24" s="41" t="s">
        <v>68</v>
      </c>
      <c r="C24" s="9"/>
      <c r="D24" s="9"/>
      <c r="E24" s="9"/>
      <c r="F24" s="39" t="s">
        <v>48</v>
      </c>
      <c r="G24" s="43">
        <v>1</v>
      </c>
      <c r="H24" s="92">
        <f t="shared" si="0"/>
        <v>3216</v>
      </c>
      <c r="I24" s="91">
        <f t="shared" si="1"/>
        <v>3216</v>
      </c>
      <c r="J24" s="14"/>
      <c r="L24" s="112">
        <v>80</v>
      </c>
    </row>
    <row r="25" spans="1:12" s="36" customFormat="1" ht="15">
      <c r="A25" s="7">
        <v>20</v>
      </c>
      <c r="B25" s="41" t="s">
        <v>69</v>
      </c>
      <c r="C25" s="9"/>
      <c r="D25" s="9"/>
      <c r="E25" s="9"/>
      <c r="F25" s="39" t="s">
        <v>48</v>
      </c>
      <c r="G25" s="43">
        <v>14</v>
      </c>
      <c r="H25" s="92">
        <f t="shared" si="0"/>
        <v>2412</v>
      </c>
      <c r="I25" s="91">
        <f t="shared" si="1"/>
        <v>33768</v>
      </c>
      <c r="J25" s="14"/>
      <c r="L25" s="112">
        <v>60</v>
      </c>
    </row>
    <row r="26" spans="1:12" s="36" customFormat="1" ht="15.75" thickBot="1">
      <c r="A26" s="7">
        <v>21</v>
      </c>
      <c r="B26" s="41" t="s">
        <v>47</v>
      </c>
      <c r="C26" s="9"/>
      <c r="D26" s="9" t="s">
        <v>9</v>
      </c>
      <c r="E26" s="9"/>
      <c r="F26" s="39" t="s">
        <v>48</v>
      </c>
      <c r="G26" s="43">
        <v>1</v>
      </c>
      <c r="H26" s="93">
        <f t="shared" si="0"/>
        <v>4020.0000000000005</v>
      </c>
      <c r="I26" s="101">
        <f t="shared" si="1"/>
        <v>4020.0000000000005</v>
      </c>
      <c r="J26" s="14"/>
      <c r="L26" s="112">
        <v>100</v>
      </c>
    </row>
    <row r="27" spans="1:10" s="36" customFormat="1" ht="15.75" thickBot="1">
      <c r="A27" s="28"/>
      <c r="B27" s="13"/>
      <c r="C27" s="28"/>
      <c r="D27" s="28"/>
      <c r="E27" s="28"/>
      <c r="F27" s="28"/>
      <c r="G27" s="28"/>
      <c r="H27" s="30" t="s">
        <v>37</v>
      </c>
      <c r="I27" s="94">
        <f>SUM(I6:I26)</f>
        <v>81222.09</v>
      </c>
      <c r="J27" s="14"/>
    </row>
    <row r="28" spans="1:10" s="36" customFormat="1" ht="15">
      <c r="A28" s="28"/>
      <c r="B28" s="13"/>
      <c r="C28" s="28"/>
      <c r="D28" s="28"/>
      <c r="E28" s="28"/>
      <c r="F28" s="28"/>
      <c r="G28" s="28"/>
      <c r="H28" s="28"/>
      <c r="I28" s="28"/>
      <c r="J28" s="14"/>
    </row>
    <row r="29" spans="1:10" s="36" customFormat="1" ht="15">
      <c r="A29" s="28"/>
      <c r="B29" s="13"/>
      <c r="C29" s="28"/>
      <c r="D29" s="28"/>
      <c r="E29" s="28"/>
      <c r="F29" s="28"/>
      <c r="G29" s="28"/>
      <c r="H29" s="28"/>
      <c r="I29" s="28"/>
      <c r="J29" s="14"/>
    </row>
    <row r="30" spans="1:10" s="36" customFormat="1" ht="15">
      <c r="A30" s="28"/>
      <c r="B30" s="13"/>
      <c r="C30" s="28"/>
      <c r="D30" s="28"/>
      <c r="E30" s="28"/>
      <c r="F30" s="28"/>
      <c r="G30" s="28"/>
      <c r="H30" s="28"/>
      <c r="I30" s="28"/>
      <c r="J30" s="14"/>
    </row>
    <row r="31" spans="1:10" s="36" customFormat="1" ht="15">
      <c r="A31" s="28"/>
      <c r="B31" s="13"/>
      <c r="C31" s="28"/>
      <c r="D31" s="28"/>
      <c r="E31" s="28"/>
      <c r="F31" s="28"/>
      <c r="G31" s="28"/>
      <c r="H31" s="28"/>
      <c r="I31" s="28"/>
      <c r="J31" s="14"/>
    </row>
    <row r="32" spans="1:10" s="36" customFormat="1" ht="15">
      <c r="A32" s="28"/>
      <c r="B32" s="13"/>
      <c r="C32" s="28"/>
      <c r="D32" s="28"/>
      <c r="E32" s="28"/>
      <c r="F32" s="28"/>
      <c r="G32" s="28"/>
      <c r="H32" s="28"/>
      <c r="I32" s="28"/>
      <c r="J32" s="14"/>
    </row>
    <row r="33" spans="1:10" s="36" customFormat="1" ht="15">
      <c r="A33" s="28"/>
      <c r="B33" s="13"/>
      <c r="C33" s="28"/>
      <c r="D33" s="28"/>
      <c r="E33" s="28"/>
      <c r="F33" s="28"/>
      <c r="G33" s="28"/>
      <c r="H33" s="28"/>
      <c r="I33" s="28"/>
      <c r="J33" s="14"/>
    </row>
    <row r="34" spans="1:10" s="36" customFormat="1" ht="15">
      <c r="A34" s="28"/>
      <c r="B34" s="13"/>
      <c r="C34" s="28"/>
      <c r="D34" s="28"/>
      <c r="E34" s="28"/>
      <c r="F34" s="28"/>
      <c r="G34" s="28"/>
      <c r="H34" s="28"/>
      <c r="I34" s="28"/>
      <c r="J34" s="14"/>
    </row>
    <row r="35" spans="1:10" s="36" customFormat="1" ht="15">
      <c r="A35" s="28"/>
      <c r="B35" s="13"/>
      <c r="C35" s="28"/>
      <c r="D35" s="28"/>
      <c r="E35" s="28"/>
      <c r="F35" s="28"/>
      <c r="G35" s="28"/>
      <c r="H35" s="28"/>
      <c r="I35" s="28"/>
      <c r="J35" s="14"/>
    </row>
    <row r="36" spans="1:10" s="36" customFormat="1" ht="15">
      <c r="A36" s="28"/>
      <c r="B36" s="13"/>
      <c r="C36" s="28"/>
      <c r="D36" s="28"/>
      <c r="E36" s="28"/>
      <c r="F36" s="28"/>
      <c r="G36" s="28"/>
      <c r="H36" s="28"/>
      <c r="I36" s="28"/>
      <c r="J36" s="14"/>
    </row>
    <row r="37" spans="1:10" s="36" customFormat="1" ht="15">
      <c r="A37" s="28"/>
      <c r="B37" s="13"/>
      <c r="C37" s="28"/>
      <c r="D37" s="28"/>
      <c r="E37" s="28"/>
      <c r="F37" s="28"/>
      <c r="G37" s="28"/>
      <c r="H37" s="28"/>
      <c r="I37" s="28"/>
      <c r="J37" s="14"/>
    </row>
    <row r="38" spans="1:10" s="36" customFormat="1" ht="15">
      <c r="A38" s="28"/>
      <c r="B38" s="29"/>
      <c r="C38" s="28"/>
      <c r="D38" s="28"/>
      <c r="E38" s="28"/>
      <c r="F38" s="28"/>
      <c r="G38" s="28"/>
      <c r="H38" s="28"/>
      <c r="I38" s="28"/>
      <c r="J38" s="14"/>
    </row>
    <row r="39" spans="1:10" s="36" customFormat="1" ht="15">
      <c r="A39" s="28"/>
      <c r="B39" s="13"/>
      <c r="C39" s="28"/>
      <c r="D39" s="28"/>
      <c r="E39" s="28"/>
      <c r="F39" s="28"/>
      <c r="G39" s="28"/>
      <c r="H39" s="28"/>
      <c r="I39" s="28"/>
      <c r="J39" s="14"/>
    </row>
    <row r="40" spans="1:10" s="36" customFormat="1" ht="15">
      <c r="A40" s="28"/>
      <c r="B40" s="13"/>
      <c r="C40" s="28"/>
      <c r="D40" s="28"/>
      <c r="E40" s="28"/>
      <c r="F40" s="28"/>
      <c r="G40" s="28"/>
      <c r="H40" s="28"/>
      <c r="I40" s="28"/>
      <c r="J40" s="14"/>
    </row>
    <row r="41" spans="1:10" s="36" customFormat="1" ht="15">
      <c r="A41" s="28"/>
      <c r="B41" s="13"/>
      <c r="C41" s="28"/>
      <c r="D41" s="28"/>
      <c r="E41" s="28"/>
      <c r="F41" s="28"/>
      <c r="G41" s="28"/>
      <c r="H41" s="28"/>
      <c r="I41" s="28"/>
      <c r="J41" s="14"/>
    </row>
    <row r="42" spans="1:10" s="36" customFormat="1" ht="15">
      <c r="A42" s="28"/>
      <c r="B42" s="13"/>
      <c r="C42" s="28"/>
      <c r="D42" s="28"/>
      <c r="E42" s="28"/>
      <c r="F42" s="28"/>
      <c r="G42" s="28"/>
      <c r="H42" s="28"/>
      <c r="I42" s="28"/>
      <c r="J42" s="14"/>
    </row>
    <row r="43" spans="1:10" s="36" customFormat="1" ht="15">
      <c r="A43" s="28"/>
      <c r="B43" s="13"/>
      <c r="C43" s="28"/>
      <c r="D43" s="28"/>
      <c r="E43" s="28"/>
      <c r="F43" s="28"/>
      <c r="G43" s="28"/>
      <c r="H43" s="28"/>
      <c r="I43" s="28"/>
      <c r="J43" s="14"/>
    </row>
    <row r="44" spans="1:10" s="36" customFormat="1" ht="15">
      <c r="A44" s="28"/>
      <c r="B44" s="13"/>
      <c r="C44" s="28"/>
      <c r="D44" s="28"/>
      <c r="E44" s="28"/>
      <c r="F44" s="28"/>
      <c r="G44" s="28"/>
      <c r="H44" s="28"/>
      <c r="I44" s="28"/>
      <c r="J44" s="14"/>
    </row>
    <row r="45" spans="1:10" s="36" customFormat="1" ht="15">
      <c r="A45" s="28"/>
      <c r="B45" s="13"/>
      <c r="C45" s="28"/>
      <c r="D45" s="28"/>
      <c r="E45" s="28"/>
      <c r="F45" s="28"/>
      <c r="G45" s="28"/>
      <c r="H45" s="28"/>
      <c r="I45" s="28"/>
      <c r="J45" s="14"/>
    </row>
    <row r="46" spans="1:10" s="36" customFormat="1" ht="15">
      <c r="A46" s="28"/>
      <c r="B46" s="13"/>
      <c r="C46" s="28"/>
      <c r="D46" s="28"/>
      <c r="E46" s="28"/>
      <c r="F46" s="28"/>
      <c r="G46" s="28"/>
      <c r="H46" s="28"/>
      <c r="I46" s="28"/>
      <c r="J46" s="14"/>
    </row>
    <row r="47" spans="1:10" s="36" customFormat="1" ht="15">
      <c r="A47" s="28"/>
      <c r="B47" s="13"/>
      <c r="C47" s="28"/>
      <c r="D47" s="28"/>
      <c r="E47" s="28"/>
      <c r="F47" s="28"/>
      <c r="G47" s="28"/>
      <c r="H47" s="28"/>
      <c r="I47" s="28"/>
      <c r="J47" s="14"/>
    </row>
    <row r="48" spans="1:10" s="36" customFormat="1" ht="15">
      <c r="A48" s="28"/>
      <c r="B48" s="13"/>
      <c r="C48" s="28"/>
      <c r="D48" s="28"/>
      <c r="E48" s="28"/>
      <c r="F48" s="28"/>
      <c r="G48" s="28"/>
      <c r="H48" s="28"/>
      <c r="I48" s="28"/>
      <c r="J48" s="14"/>
    </row>
    <row r="49" spans="1:10" s="36" customFormat="1" ht="15">
      <c r="A49" s="28"/>
      <c r="B49" s="13"/>
      <c r="C49" s="28"/>
      <c r="D49" s="28"/>
      <c r="E49" s="28"/>
      <c r="F49" s="28"/>
      <c r="G49" s="28"/>
      <c r="H49" s="28"/>
      <c r="I49" s="28"/>
      <c r="J49" s="14"/>
    </row>
    <row r="50" spans="1:10" s="36" customFormat="1" ht="15">
      <c r="A50" s="28"/>
      <c r="B50" s="13"/>
      <c r="C50" s="28"/>
      <c r="D50" s="28"/>
      <c r="E50" s="28"/>
      <c r="F50" s="28"/>
      <c r="G50" s="28"/>
      <c r="H50" s="28"/>
      <c r="I50" s="28"/>
      <c r="J50" s="14"/>
    </row>
    <row r="51" spans="1:10" s="36" customFormat="1" ht="15">
      <c r="A51" s="28"/>
      <c r="B51" s="29"/>
      <c r="C51" s="28"/>
      <c r="D51" s="28"/>
      <c r="E51" s="28"/>
      <c r="F51" s="28"/>
      <c r="G51" s="28"/>
      <c r="H51" s="28"/>
      <c r="I51" s="28"/>
      <c r="J51" s="14"/>
    </row>
    <row r="52" spans="1:10" s="36" customFormat="1" ht="15">
      <c r="A52" s="6"/>
      <c r="B52" s="25"/>
      <c r="C52" s="8"/>
      <c r="D52" s="8"/>
      <c r="E52" s="8"/>
      <c r="F52" s="8"/>
      <c r="G52" s="8"/>
      <c r="H52" s="8"/>
      <c r="I52" s="26"/>
      <c r="J52" s="14"/>
    </row>
    <row r="53" spans="1:10" s="36" customFormat="1" ht="15">
      <c r="A53" s="7"/>
      <c r="B53" s="11"/>
      <c r="C53" s="9"/>
      <c r="D53" s="9"/>
      <c r="E53" s="9"/>
      <c r="F53" s="9"/>
      <c r="G53" s="9"/>
      <c r="H53" s="9"/>
      <c r="I53" s="27"/>
      <c r="J53" s="14"/>
    </row>
    <row r="54" spans="1:10" s="36" customFormat="1" ht="15">
      <c r="A54" s="7"/>
      <c r="B54" s="11"/>
      <c r="C54" s="9"/>
      <c r="D54" s="9"/>
      <c r="E54" s="9"/>
      <c r="F54" s="9"/>
      <c r="G54" s="9"/>
      <c r="H54" s="9"/>
      <c r="I54" s="27"/>
      <c r="J54" s="14"/>
    </row>
    <row r="55" spans="1:10" s="36" customFormat="1" ht="15">
      <c r="A55" s="7"/>
      <c r="B55" s="11"/>
      <c r="C55" s="9"/>
      <c r="D55" s="9"/>
      <c r="E55" s="9"/>
      <c r="F55" s="9"/>
      <c r="G55" s="9"/>
      <c r="H55" s="9"/>
      <c r="I55" s="27"/>
      <c r="J55" s="14"/>
    </row>
    <row r="56" spans="1:10" s="36" customFormat="1" ht="15">
      <c r="A56" s="7"/>
      <c r="B56" s="11"/>
      <c r="C56" s="9"/>
      <c r="D56" s="9"/>
      <c r="E56" s="9"/>
      <c r="F56" s="9"/>
      <c r="G56" s="9"/>
      <c r="H56" s="9"/>
      <c r="I56" s="27"/>
      <c r="J56" s="14"/>
    </row>
    <row r="57" spans="1:10" s="36" customFormat="1" ht="15">
      <c r="A57" s="7"/>
      <c r="B57" s="11"/>
      <c r="C57" s="9"/>
      <c r="D57" s="9"/>
      <c r="E57" s="9"/>
      <c r="F57" s="9"/>
      <c r="G57" s="9"/>
      <c r="H57" s="9"/>
      <c r="I57" s="27"/>
      <c r="J57" s="14"/>
    </row>
    <row r="58" spans="1:10" s="36" customFormat="1" ht="15">
      <c r="A58" s="7"/>
      <c r="B58" s="11"/>
      <c r="C58" s="9"/>
      <c r="D58" s="9"/>
      <c r="E58" s="9"/>
      <c r="F58" s="9"/>
      <c r="G58" s="9"/>
      <c r="H58" s="9"/>
      <c r="I58" s="27"/>
      <c r="J58" s="14"/>
    </row>
    <row r="59" spans="1:10" s="36" customFormat="1" ht="15">
      <c r="A59" s="7"/>
      <c r="B59" s="11"/>
      <c r="C59" s="9"/>
      <c r="D59" s="9"/>
      <c r="E59" s="9"/>
      <c r="F59" s="9"/>
      <c r="G59" s="9"/>
      <c r="H59" s="9"/>
      <c r="I59" s="27"/>
      <c r="J59" s="14"/>
    </row>
    <row r="60" spans="1:10" s="36" customFormat="1" ht="15">
      <c r="A60" s="7"/>
      <c r="B60" s="11"/>
      <c r="C60" s="9"/>
      <c r="D60" s="9"/>
      <c r="E60" s="9"/>
      <c r="F60" s="9"/>
      <c r="G60" s="9"/>
      <c r="H60" s="9"/>
      <c r="I60" s="27"/>
      <c r="J60" s="14"/>
    </row>
    <row r="64" ht="15">
      <c r="B64" s="10"/>
    </row>
    <row r="77" ht="15">
      <c r="B77" s="10"/>
    </row>
    <row r="90" ht="15">
      <c r="B90" s="10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scale="99" r:id="rId1"/>
  <headerFoot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0"/>
  <sheetViews>
    <sheetView view="pageBreakPreview" zoomScale="130" zoomScaleNormal="175" zoomScaleSheetLayoutView="130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4.7109375" style="3" customWidth="1"/>
    <col min="3" max="3" width="17.7109375" style="4" customWidth="1"/>
    <col min="4" max="4" width="12.140625" style="4" customWidth="1"/>
    <col min="5" max="5" width="13.28125" style="4" customWidth="1"/>
    <col min="6" max="6" width="7.7109375" style="4" customWidth="1"/>
    <col min="7" max="7" width="6.8515625" style="9" customWidth="1"/>
    <col min="8" max="8" width="13.421875" style="9" customWidth="1"/>
    <col min="9" max="9" width="13.7109375" style="5" customWidth="1"/>
    <col min="10" max="10" width="9.140625" style="1" customWidth="1"/>
    <col min="11" max="16384" width="9.140625" style="35" customWidth="1"/>
  </cols>
  <sheetData>
    <row r="1" spans="1:10" s="36" customFormat="1" ht="15.75">
      <c r="A1" s="12" t="s">
        <v>75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tr">
        <f>общее!E9</f>
        <v>Частный дом</v>
      </c>
      <c r="C2" s="37"/>
      <c r="D2" s="37"/>
      <c r="E2" s="37"/>
      <c r="F2" s="37"/>
      <c r="G2" s="37"/>
      <c r="H2" s="37"/>
      <c r="I2" s="37"/>
    </row>
    <row r="3" spans="1:10" s="36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36" customFormat="1" ht="15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3" s="36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M5" s="36">
        <v>40.2</v>
      </c>
    </row>
    <row r="6" spans="1:12" s="36" customFormat="1" ht="15">
      <c r="A6" s="7">
        <v>1</v>
      </c>
      <c r="B6" s="65" t="s">
        <v>246</v>
      </c>
      <c r="C6" s="69" t="s">
        <v>9</v>
      </c>
      <c r="D6" s="69" t="s">
        <v>9</v>
      </c>
      <c r="E6" s="4" t="s">
        <v>74</v>
      </c>
      <c r="F6" s="69" t="s">
        <v>10</v>
      </c>
      <c r="G6" s="70">
        <v>1</v>
      </c>
      <c r="H6" s="90">
        <f>PRODUCT(L6,$M$5)</f>
        <v>178890</v>
      </c>
      <c r="I6" s="100">
        <f>PRODUCT(G6:H6)</f>
        <v>178890</v>
      </c>
      <c r="J6" s="14"/>
      <c r="L6" s="113">
        <v>4450</v>
      </c>
    </row>
    <row r="7" spans="1:12" s="36" customFormat="1" ht="15">
      <c r="A7" s="7">
        <v>2</v>
      </c>
      <c r="B7" s="3" t="s">
        <v>137</v>
      </c>
      <c r="C7" s="4"/>
      <c r="D7" s="4"/>
      <c r="E7" s="4" t="s">
        <v>74</v>
      </c>
      <c r="F7" s="4" t="s">
        <v>10</v>
      </c>
      <c r="G7" s="33">
        <v>1</v>
      </c>
      <c r="H7" s="92">
        <f aca="true" t="shared" si="0" ref="H7:H69">PRODUCT(L7,$M$5)</f>
        <v>75174</v>
      </c>
      <c r="I7" s="91">
        <f aca="true" t="shared" si="1" ref="I7:I70">PRODUCT(G7:H7)</f>
        <v>75174</v>
      </c>
      <c r="J7" s="14"/>
      <c r="L7" s="88">
        <v>1870</v>
      </c>
    </row>
    <row r="8" spans="1:12" s="36" customFormat="1" ht="15">
      <c r="A8" s="7">
        <v>3</v>
      </c>
      <c r="B8" s="3" t="s">
        <v>138</v>
      </c>
      <c r="C8" s="4" t="s">
        <v>196</v>
      </c>
      <c r="D8" s="4" t="s">
        <v>197</v>
      </c>
      <c r="E8" s="4" t="s">
        <v>198</v>
      </c>
      <c r="F8" s="4" t="s">
        <v>10</v>
      </c>
      <c r="G8" s="33">
        <v>2</v>
      </c>
      <c r="H8" s="92">
        <f t="shared" si="0"/>
        <v>144.318</v>
      </c>
      <c r="I8" s="91">
        <f t="shared" si="1"/>
        <v>288.636</v>
      </c>
      <c r="J8" s="14"/>
      <c r="L8" s="88">
        <v>3.59</v>
      </c>
    </row>
    <row r="9" spans="1:12" s="36" customFormat="1" ht="15">
      <c r="A9" s="7">
        <v>5</v>
      </c>
      <c r="B9" s="3" t="s">
        <v>139</v>
      </c>
      <c r="C9" s="4" t="s">
        <v>196</v>
      </c>
      <c r="D9" s="4" t="s">
        <v>9</v>
      </c>
      <c r="E9" s="4" t="s">
        <v>198</v>
      </c>
      <c r="F9" s="4" t="s">
        <v>10</v>
      </c>
      <c r="G9" s="33">
        <v>8</v>
      </c>
      <c r="H9" s="92">
        <f t="shared" si="0"/>
        <v>233.16</v>
      </c>
      <c r="I9" s="91">
        <f t="shared" si="1"/>
        <v>1865.28</v>
      </c>
      <c r="J9" s="14"/>
      <c r="L9" s="88">
        <v>5.8</v>
      </c>
    </row>
    <row r="10" spans="1:12" s="36" customFormat="1" ht="15">
      <c r="A10" s="7">
        <v>6</v>
      </c>
      <c r="B10" s="3" t="s">
        <v>140</v>
      </c>
      <c r="C10" s="4" t="s">
        <v>196</v>
      </c>
      <c r="D10" s="4" t="s">
        <v>9</v>
      </c>
      <c r="E10" s="4" t="s">
        <v>198</v>
      </c>
      <c r="F10" s="4" t="s">
        <v>10</v>
      </c>
      <c r="G10" s="33">
        <v>12</v>
      </c>
      <c r="H10" s="92">
        <f t="shared" si="0"/>
        <v>506.52000000000004</v>
      </c>
      <c r="I10" s="91">
        <f t="shared" si="1"/>
        <v>6078.240000000001</v>
      </c>
      <c r="J10" s="14"/>
      <c r="L10" s="88">
        <v>12.6</v>
      </c>
    </row>
    <row r="11" spans="1:12" s="36" customFormat="1" ht="15">
      <c r="A11" s="7">
        <v>7</v>
      </c>
      <c r="B11" s="3" t="s">
        <v>141</v>
      </c>
      <c r="C11" s="4" t="s">
        <v>196</v>
      </c>
      <c r="D11" s="4" t="s">
        <v>9</v>
      </c>
      <c r="E11" s="4" t="s">
        <v>198</v>
      </c>
      <c r="F11" s="4" t="s">
        <v>10</v>
      </c>
      <c r="G11" s="33">
        <v>4</v>
      </c>
      <c r="H11" s="92">
        <f t="shared" si="0"/>
        <v>1029.1200000000001</v>
      </c>
      <c r="I11" s="91">
        <f t="shared" si="1"/>
        <v>4116.4800000000005</v>
      </c>
      <c r="J11" s="14"/>
      <c r="L11" s="88">
        <v>25.6</v>
      </c>
    </row>
    <row r="12" spans="1:12" s="36" customFormat="1" ht="15">
      <c r="A12" s="7">
        <v>8</v>
      </c>
      <c r="B12" s="3" t="s">
        <v>142</v>
      </c>
      <c r="C12" s="4" t="s">
        <v>199</v>
      </c>
      <c r="D12" s="4" t="s">
        <v>9</v>
      </c>
      <c r="E12" s="4" t="s">
        <v>198</v>
      </c>
      <c r="F12" s="4" t="s">
        <v>10</v>
      </c>
      <c r="G12" s="33">
        <v>1</v>
      </c>
      <c r="H12" s="92">
        <f t="shared" si="0"/>
        <v>136.68</v>
      </c>
      <c r="I12" s="91">
        <f t="shared" si="1"/>
        <v>136.68</v>
      </c>
      <c r="J12" s="14"/>
      <c r="L12" s="88">
        <v>3.4</v>
      </c>
    </row>
    <row r="13" spans="1:12" s="36" customFormat="1" ht="15">
      <c r="A13" s="7">
        <v>9</v>
      </c>
      <c r="B13" s="3" t="s">
        <v>143</v>
      </c>
      <c r="C13" s="4" t="s">
        <v>199</v>
      </c>
      <c r="D13" s="4" t="s">
        <v>9</v>
      </c>
      <c r="E13" s="4" t="s">
        <v>198</v>
      </c>
      <c r="F13" s="4" t="s">
        <v>10</v>
      </c>
      <c r="G13" s="33">
        <v>2</v>
      </c>
      <c r="H13" s="92">
        <f t="shared" si="0"/>
        <v>176.88000000000002</v>
      </c>
      <c r="I13" s="91">
        <f t="shared" si="1"/>
        <v>353.76000000000005</v>
      </c>
      <c r="J13" s="14"/>
      <c r="L13" s="88">
        <v>4.4</v>
      </c>
    </row>
    <row r="14" spans="1:12" s="36" customFormat="1" ht="15">
      <c r="A14" s="7">
        <v>10</v>
      </c>
      <c r="B14" s="3" t="s">
        <v>144</v>
      </c>
      <c r="C14" s="4" t="s">
        <v>199</v>
      </c>
      <c r="D14" s="4" t="s">
        <v>9</v>
      </c>
      <c r="E14" s="4" t="s">
        <v>198</v>
      </c>
      <c r="F14" s="4" t="s">
        <v>10</v>
      </c>
      <c r="G14" s="33">
        <v>3</v>
      </c>
      <c r="H14" s="92">
        <f t="shared" si="0"/>
        <v>357.78000000000003</v>
      </c>
      <c r="I14" s="91">
        <f t="shared" si="1"/>
        <v>1073.3400000000001</v>
      </c>
      <c r="J14" s="14"/>
      <c r="L14" s="88">
        <v>8.9</v>
      </c>
    </row>
    <row r="15" spans="1:12" s="36" customFormat="1" ht="15">
      <c r="A15" s="7">
        <v>11</v>
      </c>
      <c r="B15" s="3" t="s">
        <v>145</v>
      </c>
      <c r="C15" s="4" t="s">
        <v>200</v>
      </c>
      <c r="D15" s="4" t="s">
        <v>201</v>
      </c>
      <c r="E15" s="4" t="s">
        <v>202</v>
      </c>
      <c r="F15" s="4" t="s">
        <v>10</v>
      </c>
      <c r="G15" s="33">
        <v>1</v>
      </c>
      <c r="H15" s="92">
        <f t="shared" si="0"/>
        <v>2613</v>
      </c>
      <c r="I15" s="91">
        <f t="shared" si="1"/>
        <v>2613</v>
      </c>
      <c r="J15" s="14"/>
      <c r="L15" s="88">
        <v>65</v>
      </c>
    </row>
    <row r="16" spans="1:12" s="36" customFormat="1" ht="15">
      <c r="A16" s="7">
        <v>12</v>
      </c>
      <c r="B16" s="3" t="s">
        <v>146</v>
      </c>
      <c r="C16" s="4" t="s">
        <v>203</v>
      </c>
      <c r="D16" s="4" t="s">
        <v>9</v>
      </c>
      <c r="E16" s="4" t="s">
        <v>202</v>
      </c>
      <c r="F16" s="4" t="s">
        <v>10</v>
      </c>
      <c r="G16" s="33">
        <v>1</v>
      </c>
      <c r="H16" s="92">
        <f t="shared" si="0"/>
        <v>4100.400000000001</v>
      </c>
      <c r="I16" s="91">
        <f t="shared" si="1"/>
        <v>4100.400000000001</v>
      </c>
      <c r="J16" s="14"/>
      <c r="L16" s="88">
        <v>102</v>
      </c>
    </row>
    <row r="17" spans="1:12" s="36" customFormat="1" ht="15">
      <c r="A17" s="7">
        <v>13</v>
      </c>
      <c r="B17" s="3" t="s">
        <v>11</v>
      </c>
      <c r="C17" s="4" t="s">
        <v>9</v>
      </c>
      <c r="D17" s="4" t="s">
        <v>9</v>
      </c>
      <c r="E17" s="4" t="s">
        <v>12</v>
      </c>
      <c r="F17" s="4" t="s">
        <v>10</v>
      </c>
      <c r="G17" s="33">
        <v>3</v>
      </c>
      <c r="H17" s="92">
        <f t="shared" si="0"/>
        <v>502.50000000000006</v>
      </c>
      <c r="I17" s="91">
        <f t="shared" si="1"/>
        <v>1507.5000000000002</v>
      </c>
      <c r="J17" s="14"/>
      <c r="L17" s="88">
        <v>12.5</v>
      </c>
    </row>
    <row r="18" spans="1:12" s="36" customFormat="1" ht="15">
      <c r="A18" s="7">
        <v>14</v>
      </c>
      <c r="B18" s="3" t="s">
        <v>147</v>
      </c>
      <c r="C18" s="4" t="s">
        <v>9</v>
      </c>
      <c r="D18" s="4" t="s">
        <v>9</v>
      </c>
      <c r="E18" s="4" t="s">
        <v>9</v>
      </c>
      <c r="F18" s="4" t="s">
        <v>10</v>
      </c>
      <c r="G18" s="33">
        <v>1</v>
      </c>
      <c r="H18" s="92">
        <f t="shared" si="0"/>
        <v>3819.0000000000005</v>
      </c>
      <c r="I18" s="91">
        <f t="shared" si="1"/>
        <v>3819.0000000000005</v>
      </c>
      <c r="J18" s="14"/>
      <c r="L18" s="88">
        <v>95</v>
      </c>
    </row>
    <row r="19" spans="1:12" s="36" customFormat="1" ht="15">
      <c r="A19" s="7">
        <v>15</v>
      </c>
      <c r="B19" s="3" t="s">
        <v>148</v>
      </c>
      <c r="C19" s="4" t="s">
        <v>204</v>
      </c>
      <c r="D19" s="4" t="s">
        <v>9</v>
      </c>
      <c r="E19" s="4" t="s">
        <v>13</v>
      </c>
      <c r="F19" s="4" t="s">
        <v>10</v>
      </c>
      <c r="G19" s="33">
        <v>6</v>
      </c>
      <c r="H19" s="92">
        <f t="shared" si="0"/>
        <v>824.1</v>
      </c>
      <c r="I19" s="91">
        <f t="shared" si="1"/>
        <v>4944.6</v>
      </c>
      <c r="J19" s="14"/>
      <c r="L19" s="88">
        <v>20.5</v>
      </c>
    </row>
    <row r="20" spans="1:12" s="36" customFormat="1" ht="15">
      <c r="A20" s="7">
        <v>16</v>
      </c>
      <c r="B20" s="3" t="s">
        <v>149</v>
      </c>
      <c r="C20" s="4" t="s">
        <v>205</v>
      </c>
      <c r="D20" s="4" t="s">
        <v>9</v>
      </c>
      <c r="E20" s="4" t="s">
        <v>13</v>
      </c>
      <c r="F20" s="4" t="s">
        <v>10</v>
      </c>
      <c r="G20" s="33">
        <v>3</v>
      </c>
      <c r="H20" s="92">
        <f t="shared" si="0"/>
        <v>301.5</v>
      </c>
      <c r="I20" s="91">
        <f t="shared" si="1"/>
        <v>904.5</v>
      </c>
      <c r="J20" s="14"/>
      <c r="L20" s="88">
        <v>7.5</v>
      </c>
    </row>
    <row r="21" spans="1:12" s="36" customFormat="1" ht="15">
      <c r="A21" s="7">
        <v>17</v>
      </c>
      <c r="B21" s="3" t="s">
        <v>150</v>
      </c>
      <c r="C21" s="4" t="s">
        <v>204</v>
      </c>
      <c r="D21" s="4" t="s">
        <v>9</v>
      </c>
      <c r="E21" s="4" t="s">
        <v>13</v>
      </c>
      <c r="F21" s="4" t="s">
        <v>10</v>
      </c>
      <c r="G21" s="33">
        <v>4</v>
      </c>
      <c r="H21" s="92">
        <f t="shared" si="0"/>
        <v>410.04</v>
      </c>
      <c r="I21" s="91">
        <f t="shared" si="1"/>
        <v>1640.16</v>
      </c>
      <c r="J21" s="14"/>
      <c r="L21" s="88">
        <v>10.2</v>
      </c>
    </row>
    <row r="22" spans="1:12" s="36" customFormat="1" ht="15">
      <c r="A22" s="7">
        <v>18</v>
      </c>
      <c r="B22" s="3" t="s">
        <v>151</v>
      </c>
      <c r="C22" s="4" t="s">
        <v>9</v>
      </c>
      <c r="D22" s="4" t="s">
        <v>9</v>
      </c>
      <c r="E22" s="4" t="s">
        <v>206</v>
      </c>
      <c r="F22" s="4" t="s">
        <v>10</v>
      </c>
      <c r="G22" s="33">
        <v>2</v>
      </c>
      <c r="H22" s="92">
        <f t="shared" si="0"/>
        <v>623.1</v>
      </c>
      <c r="I22" s="91">
        <f t="shared" si="1"/>
        <v>1246.2</v>
      </c>
      <c r="J22" s="14"/>
      <c r="L22" s="88">
        <v>15.5</v>
      </c>
    </row>
    <row r="23" spans="1:12" s="36" customFormat="1" ht="15">
      <c r="A23" s="7">
        <v>19</v>
      </c>
      <c r="B23" s="3" t="s">
        <v>152</v>
      </c>
      <c r="C23" s="4" t="s">
        <v>9</v>
      </c>
      <c r="D23" s="4" t="s">
        <v>9</v>
      </c>
      <c r="E23" s="4" t="s">
        <v>207</v>
      </c>
      <c r="F23" s="4" t="s">
        <v>10</v>
      </c>
      <c r="G23" s="33">
        <v>1</v>
      </c>
      <c r="H23" s="92">
        <f t="shared" si="0"/>
        <v>1085.4</v>
      </c>
      <c r="I23" s="91">
        <f t="shared" si="1"/>
        <v>1085.4</v>
      </c>
      <c r="J23" s="14"/>
      <c r="L23" s="88">
        <v>27</v>
      </c>
    </row>
    <row r="24" spans="1:12" s="36" customFormat="1" ht="15">
      <c r="A24" s="7">
        <v>20</v>
      </c>
      <c r="B24" s="3" t="s">
        <v>153</v>
      </c>
      <c r="C24" s="4" t="s">
        <v>9</v>
      </c>
      <c r="D24" s="4" t="s">
        <v>9</v>
      </c>
      <c r="E24" s="4" t="s">
        <v>207</v>
      </c>
      <c r="F24" s="4" t="s">
        <v>10</v>
      </c>
      <c r="G24" s="33">
        <v>1</v>
      </c>
      <c r="H24" s="92">
        <f t="shared" si="0"/>
        <v>1165.8000000000002</v>
      </c>
      <c r="I24" s="91">
        <f t="shared" si="1"/>
        <v>1165.8000000000002</v>
      </c>
      <c r="J24" s="14"/>
      <c r="L24" s="88">
        <v>29</v>
      </c>
    </row>
    <row r="25" spans="1:12" s="36" customFormat="1" ht="15">
      <c r="A25" s="7">
        <v>21</v>
      </c>
      <c r="B25" s="3" t="s">
        <v>154</v>
      </c>
      <c r="C25" s="4" t="s">
        <v>9</v>
      </c>
      <c r="D25" s="4" t="s">
        <v>9</v>
      </c>
      <c r="E25" s="4" t="s">
        <v>207</v>
      </c>
      <c r="F25" s="4" t="s">
        <v>10</v>
      </c>
      <c r="G25" s="33">
        <v>2</v>
      </c>
      <c r="H25" s="92">
        <f t="shared" si="0"/>
        <v>1165.8000000000002</v>
      </c>
      <c r="I25" s="91">
        <f t="shared" si="1"/>
        <v>2331.6000000000004</v>
      </c>
      <c r="J25" s="14"/>
      <c r="L25" s="88">
        <v>29</v>
      </c>
    </row>
    <row r="26" spans="1:12" s="36" customFormat="1" ht="15">
      <c r="A26" s="7">
        <v>22</v>
      </c>
      <c r="B26" s="3" t="s">
        <v>155</v>
      </c>
      <c r="C26" s="4" t="s">
        <v>9</v>
      </c>
      <c r="D26" s="4" t="s">
        <v>9</v>
      </c>
      <c r="E26" s="4" t="s">
        <v>207</v>
      </c>
      <c r="F26" s="4" t="s">
        <v>10</v>
      </c>
      <c r="G26" s="33">
        <v>2</v>
      </c>
      <c r="H26" s="92">
        <f t="shared" si="0"/>
        <v>1286.4</v>
      </c>
      <c r="I26" s="91">
        <f t="shared" si="1"/>
        <v>2572.8</v>
      </c>
      <c r="J26" s="14"/>
      <c r="L26" s="88">
        <v>32</v>
      </c>
    </row>
    <row r="27" spans="1:12" s="36" customFormat="1" ht="15">
      <c r="A27" s="7">
        <v>23</v>
      </c>
      <c r="B27" s="3" t="s">
        <v>14</v>
      </c>
      <c r="C27" s="4" t="s">
        <v>15</v>
      </c>
      <c r="D27" s="4" t="s">
        <v>9</v>
      </c>
      <c r="E27" s="4" t="s">
        <v>13</v>
      </c>
      <c r="F27" s="4" t="s">
        <v>10</v>
      </c>
      <c r="G27" s="33">
        <v>4</v>
      </c>
      <c r="H27" s="92">
        <f t="shared" si="0"/>
        <v>261.3</v>
      </c>
      <c r="I27" s="91">
        <f t="shared" si="1"/>
        <v>1045.2</v>
      </c>
      <c r="J27" s="14"/>
      <c r="L27" s="88">
        <v>6.5</v>
      </c>
    </row>
    <row r="28" spans="1:12" s="36" customFormat="1" ht="15">
      <c r="A28" s="7">
        <v>24</v>
      </c>
      <c r="B28" s="3" t="s">
        <v>156</v>
      </c>
      <c r="C28" s="4" t="s">
        <v>208</v>
      </c>
      <c r="D28" s="4" t="s">
        <v>209</v>
      </c>
      <c r="E28" s="4" t="s">
        <v>210</v>
      </c>
      <c r="F28" s="4" t="s">
        <v>10</v>
      </c>
      <c r="G28" s="33">
        <v>1</v>
      </c>
      <c r="H28" s="92">
        <f t="shared" si="0"/>
        <v>4623</v>
      </c>
      <c r="I28" s="91">
        <f t="shared" si="1"/>
        <v>4623</v>
      </c>
      <c r="J28" s="14"/>
      <c r="L28" s="88">
        <v>115</v>
      </c>
    </row>
    <row r="29" spans="1:12" s="36" customFormat="1" ht="15">
      <c r="A29" s="7">
        <v>25</v>
      </c>
      <c r="B29" s="3" t="s">
        <v>157</v>
      </c>
      <c r="C29" s="4" t="s">
        <v>9</v>
      </c>
      <c r="D29" s="4" t="s">
        <v>9</v>
      </c>
      <c r="E29" s="4" t="s">
        <v>210</v>
      </c>
      <c r="F29" s="4" t="s">
        <v>10</v>
      </c>
      <c r="G29" s="33">
        <v>2</v>
      </c>
      <c r="H29" s="92">
        <f t="shared" si="0"/>
        <v>5829</v>
      </c>
      <c r="I29" s="91">
        <f t="shared" si="1"/>
        <v>11658</v>
      </c>
      <c r="J29" s="14"/>
      <c r="L29" s="88">
        <v>145</v>
      </c>
    </row>
    <row r="30" spans="1:12" s="36" customFormat="1" ht="15">
      <c r="A30" s="7">
        <v>26</v>
      </c>
      <c r="B30" s="3" t="s">
        <v>158</v>
      </c>
      <c r="C30" s="4"/>
      <c r="D30" s="4"/>
      <c r="E30" s="4" t="s">
        <v>210</v>
      </c>
      <c r="F30" s="4" t="s">
        <v>10</v>
      </c>
      <c r="G30" s="33">
        <v>0</v>
      </c>
      <c r="H30" s="92">
        <f t="shared" si="0"/>
        <v>15477.000000000002</v>
      </c>
      <c r="I30" s="91">
        <f t="shared" si="1"/>
        <v>0</v>
      </c>
      <c r="J30" s="14"/>
      <c r="L30" s="88">
        <v>385</v>
      </c>
    </row>
    <row r="31" spans="1:12" s="36" customFormat="1" ht="15">
      <c r="A31" s="7">
        <v>27</v>
      </c>
      <c r="B31" s="3" t="s">
        <v>159</v>
      </c>
      <c r="C31" s="4" t="s">
        <v>9</v>
      </c>
      <c r="D31" s="4" t="s">
        <v>9</v>
      </c>
      <c r="E31" s="4" t="s">
        <v>210</v>
      </c>
      <c r="F31" s="4" t="s">
        <v>10</v>
      </c>
      <c r="G31" s="33">
        <v>1</v>
      </c>
      <c r="H31" s="92">
        <f t="shared" si="0"/>
        <v>7718.400000000001</v>
      </c>
      <c r="I31" s="91">
        <f t="shared" si="1"/>
        <v>7718.400000000001</v>
      </c>
      <c r="J31" s="14"/>
      <c r="L31" s="88">
        <v>192</v>
      </c>
    </row>
    <row r="32" spans="1:12" s="36" customFormat="1" ht="15">
      <c r="A32" s="7">
        <v>28</v>
      </c>
      <c r="B32" s="3" t="s">
        <v>160</v>
      </c>
      <c r="C32" s="4" t="s">
        <v>211</v>
      </c>
      <c r="D32" s="4" t="s">
        <v>212</v>
      </c>
      <c r="E32" s="4" t="s">
        <v>198</v>
      </c>
      <c r="F32" s="4" t="s">
        <v>10</v>
      </c>
      <c r="G32" s="33">
        <v>3</v>
      </c>
      <c r="H32" s="92">
        <f t="shared" si="0"/>
        <v>108.54000000000002</v>
      </c>
      <c r="I32" s="91">
        <f t="shared" si="1"/>
        <v>325.62000000000006</v>
      </c>
      <c r="J32" s="14"/>
      <c r="L32" s="88">
        <v>2.7</v>
      </c>
    </row>
    <row r="33" spans="1:12" s="36" customFormat="1" ht="15">
      <c r="A33" s="7">
        <v>29</v>
      </c>
      <c r="B33" s="3" t="s">
        <v>161</v>
      </c>
      <c r="C33" s="4" t="s">
        <v>211</v>
      </c>
      <c r="D33" s="4" t="s">
        <v>213</v>
      </c>
      <c r="E33" s="4" t="s">
        <v>198</v>
      </c>
      <c r="F33" s="4" t="s">
        <v>10</v>
      </c>
      <c r="G33" s="33">
        <v>3</v>
      </c>
      <c r="H33" s="92">
        <f t="shared" si="0"/>
        <v>60.300000000000004</v>
      </c>
      <c r="I33" s="91">
        <f t="shared" si="1"/>
        <v>180.9</v>
      </c>
      <c r="J33" s="14"/>
      <c r="L33" s="88">
        <v>1.5</v>
      </c>
    </row>
    <row r="34" spans="1:12" s="36" customFormat="1" ht="15">
      <c r="A34" s="7">
        <v>30</v>
      </c>
      <c r="B34" s="3" t="s">
        <v>162</v>
      </c>
      <c r="C34" s="4" t="s">
        <v>9</v>
      </c>
      <c r="D34" s="4" t="s">
        <v>9</v>
      </c>
      <c r="E34" s="4" t="s">
        <v>12</v>
      </c>
      <c r="F34" s="4" t="s">
        <v>10</v>
      </c>
      <c r="G34" s="33">
        <v>1</v>
      </c>
      <c r="H34" s="92">
        <f t="shared" si="0"/>
        <v>291.45000000000005</v>
      </c>
      <c r="I34" s="91">
        <f t="shared" si="1"/>
        <v>291.45000000000005</v>
      </c>
      <c r="J34" s="14"/>
      <c r="L34" s="88">
        <v>7.25</v>
      </c>
    </row>
    <row r="35" spans="1:12" s="36" customFormat="1" ht="15">
      <c r="A35" s="7">
        <v>31</v>
      </c>
      <c r="B35" s="3" t="s">
        <v>163</v>
      </c>
      <c r="C35" s="4" t="s">
        <v>9</v>
      </c>
      <c r="D35" s="4" t="s">
        <v>9</v>
      </c>
      <c r="E35" s="4" t="s">
        <v>9</v>
      </c>
      <c r="F35" s="4" t="s">
        <v>10</v>
      </c>
      <c r="G35" s="33">
        <v>2</v>
      </c>
      <c r="H35" s="92">
        <f t="shared" si="0"/>
        <v>2613</v>
      </c>
      <c r="I35" s="91">
        <f t="shared" si="1"/>
        <v>5226</v>
      </c>
      <c r="J35" s="14"/>
      <c r="L35" s="88">
        <v>65</v>
      </c>
    </row>
    <row r="36" spans="1:12" s="36" customFormat="1" ht="15">
      <c r="A36" s="7">
        <v>32</v>
      </c>
      <c r="B36" s="3" t="s">
        <v>164</v>
      </c>
      <c r="C36" s="4" t="s">
        <v>214</v>
      </c>
      <c r="D36" s="4" t="s">
        <v>215</v>
      </c>
      <c r="E36" s="4" t="s">
        <v>198</v>
      </c>
      <c r="F36" s="4" t="s">
        <v>10</v>
      </c>
      <c r="G36" s="33">
        <v>4</v>
      </c>
      <c r="H36" s="92">
        <f t="shared" si="0"/>
        <v>30.150000000000002</v>
      </c>
      <c r="I36" s="91">
        <f t="shared" si="1"/>
        <v>120.60000000000001</v>
      </c>
      <c r="J36" s="14"/>
      <c r="L36" s="88">
        <v>0.75</v>
      </c>
    </row>
    <row r="37" spans="1:12" s="36" customFormat="1" ht="15">
      <c r="A37" s="7">
        <v>33</v>
      </c>
      <c r="B37" s="3" t="s">
        <v>165</v>
      </c>
      <c r="C37" s="4" t="s">
        <v>214</v>
      </c>
      <c r="D37" s="4" t="s">
        <v>9</v>
      </c>
      <c r="E37" s="4" t="s">
        <v>198</v>
      </c>
      <c r="F37" s="4" t="s">
        <v>10</v>
      </c>
      <c r="G37" s="33">
        <v>6</v>
      </c>
      <c r="H37" s="92">
        <f t="shared" si="0"/>
        <v>90.45</v>
      </c>
      <c r="I37" s="91">
        <f t="shared" si="1"/>
        <v>542.7</v>
      </c>
      <c r="J37" s="14"/>
      <c r="L37" s="88">
        <v>2.25</v>
      </c>
    </row>
    <row r="38" spans="1:12" s="36" customFormat="1" ht="15">
      <c r="A38" s="7">
        <v>34</v>
      </c>
      <c r="B38" s="3" t="s">
        <v>166</v>
      </c>
      <c r="C38" s="4" t="s">
        <v>214</v>
      </c>
      <c r="D38" s="4" t="s">
        <v>9</v>
      </c>
      <c r="E38" s="4" t="s">
        <v>198</v>
      </c>
      <c r="F38" s="4" t="s">
        <v>10</v>
      </c>
      <c r="G38" s="33">
        <v>2</v>
      </c>
      <c r="H38" s="92">
        <f t="shared" si="0"/>
        <v>142.71</v>
      </c>
      <c r="I38" s="91">
        <f t="shared" si="1"/>
        <v>285.42</v>
      </c>
      <c r="J38" s="14"/>
      <c r="L38" s="88">
        <v>3.55</v>
      </c>
    </row>
    <row r="39" spans="1:12" s="36" customFormat="1" ht="15">
      <c r="A39" s="7">
        <v>35</v>
      </c>
      <c r="B39" s="3" t="s">
        <v>167</v>
      </c>
      <c r="C39" s="4" t="s">
        <v>216</v>
      </c>
      <c r="D39" s="4" t="s">
        <v>217</v>
      </c>
      <c r="E39" s="4" t="s">
        <v>198</v>
      </c>
      <c r="F39" s="4" t="s">
        <v>10</v>
      </c>
      <c r="G39" s="33">
        <v>6</v>
      </c>
      <c r="H39" s="92">
        <f t="shared" si="0"/>
        <v>34.17</v>
      </c>
      <c r="I39" s="91">
        <f t="shared" si="1"/>
        <v>205.02</v>
      </c>
      <c r="J39" s="14"/>
      <c r="L39" s="88">
        <v>0.85</v>
      </c>
    </row>
    <row r="40" spans="1:12" s="36" customFormat="1" ht="15">
      <c r="A40" s="7">
        <v>36</v>
      </c>
      <c r="B40" s="3" t="s">
        <v>168</v>
      </c>
      <c r="C40" s="4" t="s">
        <v>218</v>
      </c>
      <c r="D40" s="4" t="s">
        <v>9</v>
      </c>
      <c r="E40" s="4" t="s">
        <v>198</v>
      </c>
      <c r="F40" s="4" t="s">
        <v>10</v>
      </c>
      <c r="G40" s="33">
        <v>6</v>
      </c>
      <c r="H40" s="92">
        <f t="shared" si="0"/>
        <v>74.37</v>
      </c>
      <c r="I40" s="91">
        <f t="shared" si="1"/>
        <v>446.22</v>
      </c>
      <c r="J40" s="14"/>
      <c r="L40" s="88">
        <v>1.85</v>
      </c>
    </row>
    <row r="41" spans="1:12" s="36" customFormat="1" ht="15">
      <c r="A41" s="7">
        <v>37</v>
      </c>
      <c r="B41" s="3" t="s">
        <v>169</v>
      </c>
      <c r="C41" s="4" t="s">
        <v>218</v>
      </c>
      <c r="D41" s="4" t="s">
        <v>9</v>
      </c>
      <c r="E41" s="4" t="s">
        <v>198</v>
      </c>
      <c r="F41" s="4" t="s">
        <v>10</v>
      </c>
      <c r="G41" s="33">
        <v>4</v>
      </c>
      <c r="H41" s="92">
        <f t="shared" si="0"/>
        <v>301.5</v>
      </c>
      <c r="I41" s="91">
        <f t="shared" si="1"/>
        <v>1206</v>
      </c>
      <c r="J41" s="14"/>
      <c r="L41" s="88">
        <v>7.5</v>
      </c>
    </row>
    <row r="42" spans="1:12" s="36" customFormat="1" ht="15">
      <c r="A42" s="7">
        <v>38</v>
      </c>
      <c r="B42" s="3" t="s">
        <v>170</v>
      </c>
      <c r="C42" s="4" t="s">
        <v>218</v>
      </c>
      <c r="D42" s="4" t="s">
        <v>9</v>
      </c>
      <c r="E42" s="4" t="s">
        <v>198</v>
      </c>
      <c r="F42" s="4" t="s">
        <v>10</v>
      </c>
      <c r="G42" s="33">
        <v>4</v>
      </c>
      <c r="H42" s="92">
        <f t="shared" si="0"/>
        <v>418.08000000000004</v>
      </c>
      <c r="I42" s="91">
        <f t="shared" si="1"/>
        <v>1672.3200000000002</v>
      </c>
      <c r="J42" s="14"/>
      <c r="L42" s="88">
        <v>10.4</v>
      </c>
    </row>
    <row r="43" spans="1:12" s="36" customFormat="1" ht="15">
      <c r="A43" s="7">
        <v>39</v>
      </c>
      <c r="B43" s="3" t="s">
        <v>171</v>
      </c>
      <c r="C43" s="4" t="s">
        <v>218</v>
      </c>
      <c r="D43" s="4" t="s">
        <v>9</v>
      </c>
      <c r="E43" s="4" t="s">
        <v>198</v>
      </c>
      <c r="F43" s="4" t="s">
        <v>10</v>
      </c>
      <c r="G43" s="33">
        <v>4</v>
      </c>
      <c r="H43" s="92">
        <f t="shared" si="0"/>
        <v>317.58000000000004</v>
      </c>
      <c r="I43" s="91">
        <f t="shared" si="1"/>
        <v>1270.3200000000002</v>
      </c>
      <c r="J43" s="14"/>
      <c r="L43" s="88">
        <v>7.9</v>
      </c>
    </row>
    <row r="44" spans="1:12" s="36" customFormat="1" ht="15">
      <c r="A44" s="7">
        <v>40</v>
      </c>
      <c r="B44" s="3" t="s">
        <v>172</v>
      </c>
      <c r="C44" s="4" t="s">
        <v>9</v>
      </c>
      <c r="D44" s="4" t="s">
        <v>219</v>
      </c>
      <c r="E44" s="4" t="s">
        <v>18</v>
      </c>
      <c r="F44" s="4" t="s">
        <v>10</v>
      </c>
      <c r="G44" s="33">
        <v>4</v>
      </c>
      <c r="H44" s="92">
        <f t="shared" si="0"/>
        <v>172.86</v>
      </c>
      <c r="I44" s="91">
        <f t="shared" si="1"/>
        <v>691.44</v>
      </c>
      <c r="J44" s="14"/>
      <c r="L44" s="88">
        <v>4.3</v>
      </c>
    </row>
    <row r="45" spans="1:12" s="36" customFormat="1" ht="15">
      <c r="A45" s="7">
        <v>41</v>
      </c>
      <c r="B45" s="3" t="s">
        <v>173</v>
      </c>
      <c r="C45" s="4" t="s">
        <v>9</v>
      </c>
      <c r="D45" s="4" t="s">
        <v>220</v>
      </c>
      <c r="E45" s="4" t="s">
        <v>18</v>
      </c>
      <c r="F45" s="4" t="s">
        <v>10</v>
      </c>
      <c r="G45" s="33">
        <v>2</v>
      </c>
      <c r="H45" s="92">
        <f t="shared" si="0"/>
        <v>634.758</v>
      </c>
      <c r="I45" s="91">
        <f t="shared" si="1"/>
        <v>1269.516</v>
      </c>
      <c r="J45" s="14"/>
      <c r="L45" s="88">
        <v>15.79</v>
      </c>
    </row>
    <row r="46" spans="1:12" ht="15">
      <c r="A46" s="7">
        <v>42</v>
      </c>
      <c r="B46" s="3" t="s">
        <v>174</v>
      </c>
      <c r="C46" s="4" t="s">
        <v>9</v>
      </c>
      <c r="D46" s="4" t="s">
        <v>221</v>
      </c>
      <c r="E46" s="4" t="s">
        <v>18</v>
      </c>
      <c r="F46" s="4" t="s">
        <v>10</v>
      </c>
      <c r="G46" s="33">
        <v>2</v>
      </c>
      <c r="H46" s="92">
        <f t="shared" si="0"/>
        <v>98.49000000000001</v>
      </c>
      <c r="I46" s="91">
        <f t="shared" si="1"/>
        <v>196.98000000000002</v>
      </c>
      <c r="L46" s="88">
        <v>2.45</v>
      </c>
    </row>
    <row r="47" spans="1:12" ht="15">
      <c r="A47" s="7">
        <v>43</v>
      </c>
      <c r="B47" s="3" t="s">
        <v>175</v>
      </c>
      <c r="C47" s="4" t="s">
        <v>9</v>
      </c>
      <c r="D47" s="4" t="s">
        <v>9</v>
      </c>
      <c r="E47" s="4" t="s">
        <v>222</v>
      </c>
      <c r="F47" s="4" t="s">
        <v>10</v>
      </c>
      <c r="G47" s="33">
        <v>1</v>
      </c>
      <c r="H47" s="92">
        <f t="shared" si="0"/>
        <v>5909.400000000001</v>
      </c>
      <c r="I47" s="91">
        <f t="shared" si="1"/>
        <v>5909.400000000001</v>
      </c>
      <c r="L47" s="88">
        <v>147</v>
      </c>
    </row>
    <row r="48" spans="1:12" ht="15">
      <c r="A48" s="7">
        <v>44</v>
      </c>
      <c r="B48" s="3" t="s">
        <v>176</v>
      </c>
      <c r="C48" s="4" t="s">
        <v>9</v>
      </c>
      <c r="D48" s="4" t="s">
        <v>9</v>
      </c>
      <c r="E48" s="4" t="s">
        <v>207</v>
      </c>
      <c r="F48" s="4" t="s">
        <v>10</v>
      </c>
      <c r="G48" s="33">
        <v>1</v>
      </c>
      <c r="H48" s="92">
        <f t="shared" si="0"/>
        <v>5025</v>
      </c>
      <c r="I48" s="91">
        <f t="shared" si="1"/>
        <v>5025</v>
      </c>
      <c r="L48" s="88">
        <v>125</v>
      </c>
    </row>
    <row r="49" spans="1:12" ht="15">
      <c r="A49" s="7">
        <v>45</v>
      </c>
      <c r="B49" s="3" t="s">
        <v>177</v>
      </c>
      <c r="C49" s="4" t="s">
        <v>223</v>
      </c>
      <c r="D49" s="4" t="s">
        <v>9</v>
      </c>
      <c r="E49" s="4" t="s">
        <v>224</v>
      </c>
      <c r="F49" s="4" t="s">
        <v>10</v>
      </c>
      <c r="G49" s="33">
        <v>4</v>
      </c>
      <c r="H49" s="92">
        <f t="shared" si="0"/>
        <v>804</v>
      </c>
      <c r="I49" s="91">
        <f t="shared" si="1"/>
        <v>3216</v>
      </c>
      <c r="L49" s="88">
        <v>20</v>
      </c>
    </row>
    <row r="50" spans="1:12" ht="15">
      <c r="A50" s="7">
        <v>46</v>
      </c>
      <c r="B50" s="3" t="s">
        <v>178</v>
      </c>
      <c r="C50" s="4" t="s">
        <v>9</v>
      </c>
      <c r="D50" s="4" t="s">
        <v>9</v>
      </c>
      <c r="F50" s="4" t="s">
        <v>10</v>
      </c>
      <c r="G50" s="33">
        <v>2</v>
      </c>
      <c r="H50" s="92">
        <f t="shared" si="0"/>
        <v>2050.2000000000003</v>
      </c>
      <c r="I50" s="91">
        <f t="shared" si="1"/>
        <v>4100.400000000001</v>
      </c>
      <c r="L50" s="88">
        <v>51</v>
      </c>
    </row>
    <row r="51" spans="1:12" ht="15">
      <c r="A51" s="7">
        <v>47</v>
      </c>
      <c r="B51" s="3" t="s">
        <v>179</v>
      </c>
      <c r="C51" s="4" t="s">
        <v>225</v>
      </c>
      <c r="D51" s="4" t="s">
        <v>226</v>
      </c>
      <c r="E51" s="4" t="s">
        <v>198</v>
      </c>
      <c r="F51" s="4" t="s">
        <v>10</v>
      </c>
      <c r="G51" s="33">
        <v>2</v>
      </c>
      <c r="H51" s="92">
        <f t="shared" si="0"/>
        <v>18.090000000000003</v>
      </c>
      <c r="I51" s="91">
        <f t="shared" si="1"/>
        <v>36.18000000000001</v>
      </c>
      <c r="L51" s="88">
        <v>0.45</v>
      </c>
    </row>
    <row r="52" spans="1:12" ht="15">
      <c r="A52" s="7">
        <v>48</v>
      </c>
      <c r="B52" s="3" t="s">
        <v>180</v>
      </c>
      <c r="C52" s="4" t="s">
        <v>225</v>
      </c>
      <c r="D52" s="4" t="s">
        <v>9</v>
      </c>
      <c r="E52" s="4" t="s">
        <v>198</v>
      </c>
      <c r="F52" s="4" t="s">
        <v>10</v>
      </c>
      <c r="G52" s="33">
        <v>2</v>
      </c>
      <c r="H52" s="92">
        <f t="shared" si="0"/>
        <v>62.31000000000001</v>
      </c>
      <c r="I52" s="91">
        <f t="shared" si="1"/>
        <v>124.62000000000002</v>
      </c>
      <c r="L52" s="88">
        <v>1.55</v>
      </c>
    </row>
    <row r="53" spans="1:12" ht="15">
      <c r="A53" s="7">
        <v>49</v>
      </c>
      <c r="B53" s="3" t="s">
        <v>181</v>
      </c>
      <c r="C53" s="4" t="s">
        <v>227</v>
      </c>
      <c r="D53" s="4" t="s">
        <v>9</v>
      </c>
      <c r="E53" s="4" t="s">
        <v>198</v>
      </c>
      <c r="F53" s="4" t="s">
        <v>10</v>
      </c>
      <c r="G53" s="33">
        <v>3</v>
      </c>
      <c r="H53" s="92">
        <f t="shared" si="0"/>
        <v>50.25</v>
      </c>
      <c r="I53" s="91">
        <f t="shared" si="1"/>
        <v>150.75</v>
      </c>
      <c r="L53" s="88">
        <v>1.25</v>
      </c>
    </row>
    <row r="54" spans="1:12" ht="15">
      <c r="A54" s="7">
        <v>50</v>
      </c>
      <c r="B54" s="3" t="s">
        <v>182</v>
      </c>
      <c r="C54" s="4" t="s">
        <v>227</v>
      </c>
      <c r="D54" s="4" t="s">
        <v>9</v>
      </c>
      <c r="E54" s="4" t="s">
        <v>198</v>
      </c>
      <c r="F54" s="4" t="s">
        <v>10</v>
      </c>
      <c r="G54" s="33">
        <v>2</v>
      </c>
      <c r="H54" s="92">
        <f t="shared" si="0"/>
        <v>130.65</v>
      </c>
      <c r="I54" s="91">
        <f t="shared" si="1"/>
        <v>261.3</v>
      </c>
      <c r="L54" s="88">
        <v>3.25</v>
      </c>
    </row>
    <row r="55" spans="1:12" ht="15">
      <c r="A55" s="7">
        <v>51</v>
      </c>
      <c r="B55" s="3" t="s">
        <v>183</v>
      </c>
      <c r="C55" s="4" t="s">
        <v>227</v>
      </c>
      <c r="D55" s="4" t="s">
        <v>9</v>
      </c>
      <c r="E55" s="4" t="s">
        <v>198</v>
      </c>
      <c r="F55" s="4" t="s">
        <v>10</v>
      </c>
      <c r="G55" s="33">
        <v>4</v>
      </c>
      <c r="H55" s="92">
        <f t="shared" si="0"/>
        <v>138.69000000000003</v>
      </c>
      <c r="I55" s="91">
        <f t="shared" si="1"/>
        <v>554.7600000000001</v>
      </c>
      <c r="L55" s="88">
        <v>3.45</v>
      </c>
    </row>
    <row r="56" spans="1:12" ht="15">
      <c r="A56" s="7">
        <v>52</v>
      </c>
      <c r="B56" s="3" t="s">
        <v>184</v>
      </c>
      <c r="C56" s="4" t="s">
        <v>227</v>
      </c>
      <c r="D56" s="4" t="s">
        <v>9</v>
      </c>
      <c r="E56" s="4" t="s">
        <v>198</v>
      </c>
      <c r="F56" s="4" t="s">
        <v>10</v>
      </c>
      <c r="G56" s="33">
        <v>4</v>
      </c>
      <c r="H56" s="92">
        <f t="shared" si="0"/>
        <v>856.2600000000001</v>
      </c>
      <c r="I56" s="91">
        <f t="shared" si="1"/>
        <v>3425.0400000000004</v>
      </c>
      <c r="L56" s="88">
        <v>21.3</v>
      </c>
    </row>
    <row r="57" spans="1:12" ht="15">
      <c r="A57" s="7">
        <v>53</v>
      </c>
      <c r="B57" s="3" t="s">
        <v>185</v>
      </c>
      <c r="C57" s="4" t="s">
        <v>228</v>
      </c>
      <c r="D57" s="4" t="s">
        <v>229</v>
      </c>
      <c r="E57" s="4" t="s">
        <v>198</v>
      </c>
      <c r="F57" s="4" t="s">
        <v>10</v>
      </c>
      <c r="G57" s="33">
        <v>4</v>
      </c>
      <c r="H57" s="92">
        <f t="shared" si="0"/>
        <v>14.07</v>
      </c>
      <c r="I57" s="91">
        <f t="shared" si="1"/>
        <v>56.28</v>
      </c>
      <c r="L57" s="88">
        <v>0.35</v>
      </c>
    </row>
    <row r="58" spans="1:12" ht="15">
      <c r="A58" s="7">
        <v>54</v>
      </c>
      <c r="B58" s="3" t="s">
        <v>186</v>
      </c>
      <c r="C58" s="4" t="s">
        <v>228</v>
      </c>
      <c r="D58" s="4" t="s">
        <v>9</v>
      </c>
      <c r="E58" s="4" t="s">
        <v>198</v>
      </c>
      <c r="F58" s="4" t="s">
        <v>10</v>
      </c>
      <c r="G58" s="33">
        <v>24</v>
      </c>
      <c r="H58" s="92">
        <f t="shared" si="0"/>
        <v>26.130000000000003</v>
      </c>
      <c r="I58" s="91">
        <f t="shared" si="1"/>
        <v>627.1200000000001</v>
      </c>
      <c r="L58" s="88">
        <v>0.65</v>
      </c>
    </row>
    <row r="59" spans="1:12" ht="15">
      <c r="A59" s="7">
        <v>55</v>
      </c>
      <c r="B59" s="3" t="s">
        <v>187</v>
      </c>
      <c r="C59" s="4" t="s">
        <v>228</v>
      </c>
      <c r="D59" s="4" t="s">
        <v>9</v>
      </c>
      <c r="E59" s="4" t="s">
        <v>198</v>
      </c>
      <c r="F59" s="4" t="s">
        <v>10</v>
      </c>
      <c r="G59" s="33">
        <v>10</v>
      </c>
      <c r="H59" s="92">
        <f t="shared" si="0"/>
        <v>50.25</v>
      </c>
      <c r="I59" s="91">
        <f t="shared" si="1"/>
        <v>502.5</v>
      </c>
      <c r="L59" s="88">
        <v>1.25</v>
      </c>
    </row>
    <row r="60" spans="1:12" ht="15">
      <c r="A60" s="7">
        <v>56</v>
      </c>
      <c r="B60" s="3" t="s">
        <v>188</v>
      </c>
      <c r="C60" s="4" t="s">
        <v>228</v>
      </c>
      <c r="D60" s="4" t="s">
        <v>9</v>
      </c>
      <c r="E60" s="4" t="s">
        <v>198</v>
      </c>
      <c r="F60" s="4" t="s">
        <v>10</v>
      </c>
      <c r="G60" s="33">
        <v>13</v>
      </c>
      <c r="H60" s="92">
        <f t="shared" si="0"/>
        <v>261.3</v>
      </c>
      <c r="I60" s="91">
        <f t="shared" si="1"/>
        <v>3396.9</v>
      </c>
      <c r="L60" s="88">
        <v>6.5</v>
      </c>
    </row>
    <row r="61" spans="1:12" ht="15">
      <c r="A61" s="7">
        <v>57</v>
      </c>
      <c r="B61" s="3" t="s">
        <v>189</v>
      </c>
      <c r="C61" s="4" t="s">
        <v>9</v>
      </c>
      <c r="D61" s="4" t="s">
        <v>9</v>
      </c>
      <c r="E61" s="4" t="s">
        <v>12</v>
      </c>
      <c r="F61" s="4" t="s">
        <v>10</v>
      </c>
      <c r="G61" s="33">
        <v>1</v>
      </c>
      <c r="H61" s="92">
        <f t="shared" si="0"/>
        <v>621.09</v>
      </c>
      <c r="I61" s="91">
        <f t="shared" si="1"/>
        <v>621.09</v>
      </c>
      <c r="L61" s="88">
        <v>15.45</v>
      </c>
    </row>
    <row r="62" spans="1:12" ht="15">
      <c r="A62" s="7">
        <v>58</v>
      </c>
      <c r="B62" s="3" t="s">
        <v>190</v>
      </c>
      <c r="C62" s="4" t="s">
        <v>9</v>
      </c>
      <c r="D62" s="4" t="s">
        <v>9</v>
      </c>
      <c r="E62" s="4" t="s">
        <v>12</v>
      </c>
      <c r="F62" s="4" t="s">
        <v>10</v>
      </c>
      <c r="G62" s="33">
        <v>1</v>
      </c>
      <c r="H62" s="92">
        <f t="shared" si="0"/>
        <v>787.9200000000001</v>
      </c>
      <c r="I62" s="91">
        <f t="shared" si="1"/>
        <v>787.9200000000001</v>
      </c>
      <c r="L62" s="88">
        <v>19.6</v>
      </c>
    </row>
    <row r="63" spans="1:12" ht="15">
      <c r="A63" s="7">
        <v>59</v>
      </c>
      <c r="B63" s="3" t="s">
        <v>191</v>
      </c>
      <c r="C63" s="4" t="s">
        <v>9</v>
      </c>
      <c r="D63" s="4" t="s">
        <v>230</v>
      </c>
      <c r="E63" s="4" t="s">
        <v>231</v>
      </c>
      <c r="F63" s="4" t="s">
        <v>22</v>
      </c>
      <c r="G63" s="33">
        <v>3</v>
      </c>
      <c r="H63" s="92">
        <f t="shared" si="0"/>
        <v>261.3</v>
      </c>
      <c r="I63" s="91">
        <f t="shared" si="1"/>
        <v>783.9000000000001</v>
      </c>
      <c r="L63" s="88">
        <v>6.5</v>
      </c>
    </row>
    <row r="64" spans="1:12" ht="15">
      <c r="A64" s="7">
        <v>60</v>
      </c>
      <c r="B64" s="3" t="s">
        <v>192</v>
      </c>
      <c r="C64" s="4" t="s">
        <v>9</v>
      </c>
      <c r="D64" s="4" t="s">
        <v>232</v>
      </c>
      <c r="E64" s="4" t="s">
        <v>231</v>
      </c>
      <c r="F64" s="4" t="s">
        <v>22</v>
      </c>
      <c r="G64" s="33">
        <v>8</v>
      </c>
      <c r="H64" s="92">
        <f t="shared" si="0"/>
        <v>341.70000000000005</v>
      </c>
      <c r="I64" s="91">
        <f t="shared" si="1"/>
        <v>2733.6000000000004</v>
      </c>
      <c r="L64" s="88">
        <v>8.5</v>
      </c>
    </row>
    <row r="65" spans="1:12" ht="15">
      <c r="A65" s="7">
        <v>61</v>
      </c>
      <c r="B65" s="3" t="s">
        <v>193</v>
      </c>
      <c r="C65" s="4" t="s">
        <v>9</v>
      </c>
      <c r="D65" s="4" t="s">
        <v>233</v>
      </c>
      <c r="E65" s="4" t="s">
        <v>231</v>
      </c>
      <c r="F65" s="4" t="s">
        <v>22</v>
      </c>
      <c r="G65" s="33">
        <v>8</v>
      </c>
      <c r="H65" s="92">
        <f t="shared" si="0"/>
        <v>466.32</v>
      </c>
      <c r="I65" s="91">
        <f t="shared" si="1"/>
        <v>3730.56</v>
      </c>
      <c r="L65" s="88">
        <v>11.6</v>
      </c>
    </row>
    <row r="66" spans="1:12" ht="15">
      <c r="A66" s="7">
        <v>62</v>
      </c>
      <c r="B66" s="3" t="s">
        <v>194</v>
      </c>
      <c r="C66" s="4" t="s">
        <v>9</v>
      </c>
      <c r="D66" s="4" t="s">
        <v>234</v>
      </c>
      <c r="E66" s="4" t="s">
        <v>231</v>
      </c>
      <c r="F66" s="4" t="s">
        <v>22</v>
      </c>
      <c r="G66" s="33">
        <v>10</v>
      </c>
      <c r="H66" s="92">
        <f t="shared" si="0"/>
        <v>799.98</v>
      </c>
      <c r="I66" s="91">
        <f t="shared" si="1"/>
        <v>7999.8</v>
      </c>
      <c r="L66" s="88">
        <v>19.9</v>
      </c>
    </row>
    <row r="67" spans="1:12" ht="15">
      <c r="A67" s="7">
        <v>63</v>
      </c>
      <c r="B67" s="3" t="s">
        <v>195</v>
      </c>
      <c r="C67" s="4" t="s">
        <v>9</v>
      </c>
      <c r="D67" s="4" t="s">
        <v>235</v>
      </c>
      <c r="E67" s="4" t="s">
        <v>231</v>
      </c>
      <c r="F67" s="4" t="s">
        <v>22</v>
      </c>
      <c r="G67" s="33">
        <v>4</v>
      </c>
      <c r="H67" s="92">
        <f t="shared" si="0"/>
        <v>1025.1000000000001</v>
      </c>
      <c r="I67" s="91">
        <f t="shared" si="1"/>
        <v>4100.400000000001</v>
      </c>
      <c r="L67" s="88">
        <v>25.5</v>
      </c>
    </row>
    <row r="68" spans="1:12" ht="15">
      <c r="A68" s="7">
        <v>64</v>
      </c>
      <c r="B68" s="3" t="s">
        <v>71</v>
      </c>
      <c r="F68" s="4" t="s">
        <v>10</v>
      </c>
      <c r="G68" s="33">
        <v>1</v>
      </c>
      <c r="H68" s="92">
        <f t="shared" si="0"/>
        <v>24120</v>
      </c>
      <c r="I68" s="91">
        <f t="shared" si="1"/>
        <v>24120</v>
      </c>
      <c r="L68" s="88">
        <v>600</v>
      </c>
    </row>
    <row r="69" spans="1:12" ht="15">
      <c r="A69" s="7">
        <v>65</v>
      </c>
      <c r="B69" s="3" t="s">
        <v>70</v>
      </c>
      <c r="C69" s="4" t="s">
        <v>9</v>
      </c>
      <c r="D69" s="4" t="s">
        <v>9</v>
      </c>
      <c r="E69" s="4" t="s">
        <v>9</v>
      </c>
      <c r="F69" s="4" t="s">
        <v>10</v>
      </c>
      <c r="G69" s="33">
        <v>1</v>
      </c>
      <c r="H69" s="92">
        <f t="shared" si="0"/>
        <v>64320.00000000001</v>
      </c>
      <c r="I69" s="91">
        <f t="shared" si="1"/>
        <v>64320.00000000001</v>
      </c>
      <c r="L69" s="88">
        <v>1600</v>
      </c>
    </row>
    <row r="70" spans="1:12" ht="15">
      <c r="A70" s="7">
        <v>66</v>
      </c>
      <c r="B70" s="66" t="s">
        <v>72</v>
      </c>
      <c r="C70" s="71"/>
      <c r="D70" s="71"/>
      <c r="E70" s="71"/>
      <c r="F70" s="4" t="s">
        <v>10</v>
      </c>
      <c r="G70" s="33">
        <v>1</v>
      </c>
      <c r="H70" s="92">
        <f>PRODUCT(L70,$M$5)</f>
        <v>18090</v>
      </c>
      <c r="I70" s="91">
        <f t="shared" si="1"/>
        <v>18090</v>
      </c>
      <c r="L70" s="114">
        <v>450</v>
      </c>
    </row>
    <row r="71" spans="1:12" ht="15">
      <c r="A71" s="7">
        <v>67</v>
      </c>
      <c r="B71" s="66" t="s">
        <v>32</v>
      </c>
      <c r="C71" s="71"/>
      <c r="D71" s="71"/>
      <c r="E71" s="71"/>
      <c r="F71" s="4" t="s">
        <v>10</v>
      </c>
      <c r="G71" s="33">
        <v>1</v>
      </c>
      <c r="H71" s="92">
        <f>PRODUCT(L71,$M$5)</f>
        <v>10050</v>
      </c>
      <c r="I71" s="91">
        <f>PRODUCT(G71:H71)</f>
        <v>10050</v>
      </c>
      <c r="L71" s="114">
        <v>250</v>
      </c>
    </row>
    <row r="72" spans="1:12" ht="15">
      <c r="A72" s="7">
        <v>68</v>
      </c>
      <c r="B72" s="67" t="s">
        <v>73</v>
      </c>
      <c r="C72" s="72"/>
      <c r="D72" s="72"/>
      <c r="E72" s="72"/>
      <c r="F72" s="4" t="s">
        <v>10</v>
      </c>
      <c r="G72" s="73">
        <v>1</v>
      </c>
      <c r="H72" s="92">
        <f>PRODUCT(L72,$M$5)</f>
        <v>94068</v>
      </c>
      <c r="I72" s="91">
        <f>PRODUCT(G72:H72)</f>
        <v>94068</v>
      </c>
      <c r="L72" s="115">
        <v>2340</v>
      </c>
    </row>
    <row r="73" spans="1:12" ht="15.75" thickBot="1">
      <c r="A73" s="77">
        <v>69</v>
      </c>
      <c r="B73" s="68" t="s">
        <v>33</v>
      </c>
      <c r="C73" s="74"/>
      <c r="D73" s="74"/>
      <c r="E73" s="74"/>
      <c r="F73" s="75" t="s">
        <v>10</v>
      </c>
      <c r="G73" s="34">
        <v>1</v>
      </c>
      <c r="H73" s="93">
        <f>PRODUCT(L73,$M$5)</f>
        <v>8040.000000000001</v>
      </c>
      <c r="I73" s="101">
        <f>PRODUCT(G73:H73)</f>
        <v>8040.000000000001</v>
      </c>
      <c r="L73" s="116">
        <v>200</v>
      </c>
    </row>
    <row r="74" spans="1:9" ht="15.75" thickBot="1">
      <c r="A74" s="85"/>
      <c r="B74" s="86"/>
      <c r="C74" s="87"/>
      <c r="D74" s="87"/>
      <c r="E74" s="87"/>
      <c r="F74" s="87"/>
      <c r="G74" s="80"/>
      <c r="H74" s="76" t="s">
        <v>106</v>
      </c>
      <c r="I74" s="94">
        <f>SUM(I6:I73)</f>
        <v>601714.0020000001</v>
      </c>
    </row>
    <row r="75" spans="1:10" s="45" customFormat="1" ht="15">
      <c r="A75" s="28"/>
      <c r="B75" s="81"/>
      <c r="C75" s="82"/>
      <c r="D75" s="82"/>
      <c r="E75" s="82"/>
      <c r="F75" s="82"/>
      <c r="G75" s="28"/>
      <c r="H75" s="28"/>
      <c r="I75" s="82"/>
      <c r="J75" s="83"/>
    </row>
    <row r="76" spans="1:10" s="45" customFormat="1" ht="15">
      <c r="A76" s="28"/>
      <c r="B76" s="84"/>
      <c r="C76" s="82"/>
      <c r="D76" s="82"/>
      <c r="E76" s="82"/>
      <c r="F76" s="82"/>
      <c r="G76" s="28"/>
      <c r="H76" s="28"/>
      <c r="I76" s="82"/>
      <c r="J76" s="83"/>
    </row>
    <row r="77" spans="1:10" s="45" customFormat="1" ht="15">
      <c r="A77" s="28"/>
      <c r="B77" s="84"/>
      <c r="C77" s="82"/>
      <c r="D77" s="82"/>
      <c r="E77" s="82"/>
      <c r="F77" s="82"/>
      <c r="G77" s="28"/>
      <c r="H77" s="28"/>
      <c r="I77" s="82"/>
      <c r="J77" s="83"/>
    </row>
    <row r="78" spans="1:10" s="45" customFormat="1" ht="15">
      <c r="A78" s="28"/>
      <c r="B78" s="84"/>
      <c r="C78" s="82"/>
      <c r="D78" s="82"/>
      <c r="E78" s="82"/>
      <c r="F78" s="82"/>
      <c r="G78" s="28"/>
      <c r="H78" s="28"/>
      <c r="I78" s="82"/>
      <c r="J78" s="83"/>
    </row>
    <row r="79" spans="1:10" s="45" customFormat="1" ht="15">
      <c r="A79" s="28"/>
      <c r="B79" s="84"/>
      <c r="C79" s="82"/>
      <c r="D79" s="82"/>
      <c r="E79" s="82"/>
      <c r="F79" s="82"/>
      <c r="G79" s="28"/>
      <c r="H79" s="28"/>
      <c r="I79" s="82"/>
      <c r="J79" s="83"/>
    </row>
    <row r="80" spans="1:10" s="45" customFormat="1" ht="15">
      <c r="A80" s="28"/>
      <c r="B80" s="84"/>
      <c r="C80" s="82"/>
      <c r="D80" s="82"/>
      <c r="E80" s="82"/>
      <c r="F80" s="82"/>
      <c r="G80" s="28"/>
      <c r="H80" s="28"/>
      <c r="I80" s="82"/>
      <c r="J80" s="83"/>
    </row>
    <row r="81" spans="1:10" s="45" customFormat="1" ht="15">
      <c r="A81" s="28"/>
      <c r="B81" s="84"/>
      <c r="C81" s="82"/>
      <c r="D81" s="82"/>
      <c r="E81" s="82"/>
      <c r="F81" s="82"/>
      <c r="G81" s="28"/>
      <c r="H81" s="28"/>
      <c r="I81" s="82"/>
      <c r="J81" s="83"/>
    </row>
    <row r="82" spans="1:10" s="45" customFormat="1" ht="15">
      <c r="A82" s="28"/>
      <c r="B82" s="84"/>
      <c r="C82" s="82"/>
      <c r="D82" s="82"/>
      <c r="E82" s="82"/>
      <c r="F82" s="82"/>
      <c r="G82" s="28"/>
      <c r="H82" s="28"/>
      <c r="I82" s="82"/>
      <c r="J82" s="83"/>
    </row>
    <row r="83" spans="1:10" s="45" customFormat="1" ht="15">
      <c r="A83" s="28"/>
      <c r="B83" s="84"/>
      <c r="C83" s="82"/>
      <c r="D83" s="82"/>
      <c r="E83" s="82"/>
      <c r="F83" s="82"/>
      <c r="G83" s="28"/>
      <c r="H83" s="28"/>
      <c r="I83" s="82"/>
      <c r="J83" s="83"/>
    </row>
    <row r="84" spans="1:10" s="45" customFormat="1" ht="15">
      <c r="A84" s="28"/>
      <c r="B84" s="84"/>
      <c r="C84" s="82"/>
      <c r="D84" s="82"/>
      <c r="E84" s="82"/>
      <c r="F84" s="82"/>
      <c r="G84" s="28"/>
      <c r="H84" s="28"/>
      <c r="I84" s="82"/>
      <c r="J84" s="83"/>
    </row>
    <row r="85" spans="1:10" s="45" customFormat="1" ht="15">
      <c r="A85" s="28"/>
      <c r="B85" s="84"/>
      <c r="C85" s="82"/>
      <c r="D85" s="82"/>
      <c r="E85" s="82"/>
      <c r="F85" s="82"/>
      <c r="G85" s="28"/>
      <c r="H85" s="28"/>
      <c r="I85" s="82"/>
      <c r="J85" s="83"/>
    </row>
    <row r="86" spans="1:10" s="45" customFormat="1" ht="15">
      <c r="A86" s="28"/>
      <c r="B86" s="84"/>
      <c r="C86" s="82"/>
      <c r="D86" s="82"/>
      <c r="E86" s="82"/>
      <c r="F86" s="82"/>
      <c r="G86" s="28"/>
      <c r="H86" s="28"/>
      <c r="I86" s="82"/>
      <c r="J86" s="83"/>
    </row>
    <row r="87" spans="1:10" s="45" customFormat="1" ht="15">
      <c r="A87" s="28"/>
      <c r="B87" s="84"/>
      <c r="C87" s="82"/>
      <c r="D87" s="82"/>
      <c r="E87" s="82"/>
      <c r="F87" s="82"/>
      <c r="G87" s="28"/>
      <c r="H87" s="28"/>
      <c r="I87" s="82"/>
      <c r="J87" s="83"/>
    </row>
    <row r="88" spans="1:10" s="45" customFormat="1" ht="15">
      <c r="A88" s="28"/>
      <c r="B88" s="84"/>
      <c r="C88" s="82"/>
      <c r="D88" s="82"/>
      <c r="E88" s="82"/>
      <c r="F88" s="82"/>
      <c r="G88" s="28"/>
      <c r="H88" s="28"/>
      <c r="I88" s="82"/>
      <c r="J88" s="83"/>
    </row>
    <row r="89" spans="1:10" s="45" customFormat="1" ht="15">
      <c r="A89" s="28"/>
      <c r="B89" s="84"/>
      <c r="C89" s="82"/>
      <c r="D89" s="82"/>
      <c r="E89" s="82"/>
      <c r="F89" s="82"/>
      <c r="G89" s="28"/>
      <c r="H89" s="28"/>
      <c r="I89" s="82"/>
      <c r="J89" s="83"/>
    </row>
    <row r="90" spans="1:10" s="45" customFormat="1" ht="15">
      <c r="A90" s="28"/>
      <c r="B90" s="84"/>
      <c r="C90" s="82"/>
      <c r="D90" s="82"/>
      <c r="E90" s="82"/>
      <c r="F90" s="82"/>
      <c r="G90" s="28"/>
      <c r="H90" s="28"/>
      <c r="I90" s="82"/>
      <c r="J90" s="83"/>
    </row>
    <row r="91" spans="1:10" s="45" customFormat="1" ht="15">
      <c r="A91" s="28"/>
      <c r="B91" s="84"/>
      <c r="C91" s="82"/>
      <c r="D91" s="82"/>
      <c r="E91" s="82"/>
      <c r="F91" s="82"/>
      <c r="G91" s="28"/>
      <c r="H91" s="28"/>
      <c r="I91" s="82"/>
      <c r="J91" s="83"/>
    </row>
    <row r="92" spans="1:10" s="45" customFormat="1" ht="15">
      <c r="A92" s="28"/>
      <c r="B92" s="84"/>
      <c r="C92" s="82"/>
      <c r="D92" s="82"/>
      <c r="E92" s="82"/>
      <c r="F92" s="82"/>
      <c r="G92" s="28"/>
      <c r="H92" s="28"/>
      <c r="I92" s="82"/>
      <c r="J92" s="83"/>
    </row>
    <row r="93" spans="1:10" s="45" customFormat="1" ht="15">
      <c r="A93" s="28"/>
      <c r="B93" s="84"/>
      <c r="C93" s="82"/>
      <c r="D93" s="82"/>
      <c r="E93" s="82"/>
      <c r="F93" s="82"/>
      <c r="G93" s="28"/>
      <c r="H93" s="28"/>
      <c r="I93" s="82"/>
      <c r="J93" s="83"/>
    </row>
    <row r="94" spans="1:10" s="45" customFormat="1" ht="15">
      <c r="A94" s="28"/>
      <c r="B94" s="84"/>
      <c r="C94" s="82"/>
      <c r="D94" s="82"/>
      <c r="E94" s="82"/>
      <c r="F94" s="82"/>
      <c r="G94" s="28"/>
      <c r="H94" s="28"/>
      <c r="I94" s="82"/>
      <c r="J94" s="83"/>
    </row>
    <row r="95" spans="1:10" s="45" customFormat="1" ht="15">
      <c r="A95" s="28"/>
      <c r="B95" s="84"/>
      <c r="C95" s="82"/>
      <c r="D95" s="82"/>
      <c r="E95" s="82"/>
      <c r="F95" s="82"/>
      <c r="G95" s="28"/>
      <c r="H95" s="28"/>
      <c r="I95" s="82"/>
      <c r="J95" s="83"/>
    </row>
    <row r="96" spans="1:10" s="45" customFormat="1" ht="15">
      <c r="A96" s="28"/>
      <c r="B96" s="84"/>
      <c r="C96" s="82"/>
      <c r="D96" s="82"/>
      <c r="E96" s="82"/>
      <c r="F96" s="82"/>
      <c r="G96" s="28"/>
      <c r="H96" s="28"/>
      <c r="I96" s="82"/>
      <c r="J96" s="83"/>
    </row>
    <row r="97" spans="1:10" s="45" customFormat="1" ht="15">
      <c r="A97" s="28"/>
      <c r="B97" s="84"/>
      <c r="C97" s="82"/>
      <c r="D97" s="82"/>
      <c r="E97" s="82"/>
      <c r="F97" s="82"/>
      <c r="G97" s="28"/>
      <c r="H97" s="28"/>
      <c r="I97" s="82"/>
      <c r="J97" s="83"/>
    </row>
    <row r="98" spans="1:10" s="45" customFormat="1" ht="15">
      <c r="A98" s="28"/>
      <c r="B98" s="84"/>
      <c r="C98" s="82"/>
      <c r="D98" s="82"/>
      <c r="E98" s="82"/>
      <c r="F98" s="82"/>
      <c r="G98" s="28"/>
      <c r="H98" s="28"/>
      <c r="I98" s="82"/>
      <c r="J98" s="83"/>
    </row>
    <row r="99" spans="1:10" s="45" customFormat="1" ht="15">
      <c r="A99" s="28"/>
      <c r="B99" s="84"/>
      <c r="C99" s="82"/>
      <c r="D99" s="82"/>
      <c r="E99" s="82"/>
      <c r="F99" s="82"/>
      <c r="G99" s="28"/>
      <c r="H99" s="28"/>
      <c r="I99" s="82"/>
      <c r="J99" s="83"/>
    </row>
    <row r="100" spans="1:10" s="45" customFormat="1" ht="15">
      <c r="A100" s="28"/>
      <c r="B100" s="84"/>
      <c r="C100" s="82"/>
      <c r="D100" s="82"/>
      <c r="E100" s="82"/>
      <c r="F100" s="82"/>
      <c r="G100" s="28"/>
      <c r="H100" s="28"/>
      <c r="I100" s="82"/>
      <c r="J100" s="83"/>
    </row>
    <row r="101" spans="1:10" s="45" customFormat="1" ht="15">
      <c r="A101" s="28"/>
      <c r="B101" s="84"/>
      <c r="C101" s="82"/>
      <c r="D101" s="82"/>
      <c r="E101" s="82"/>
      <c r="F101" s="82"/>
      <c r="G101" s="28"/>
      <c r="H101" s="28"/>
      <c r="I101" s="82"/>
      <c r="J101" s="83"/>
    </row>
    <row r="102" spans="1:10" s="45" customFormat="1" ht="15">
      <c r="A102" s="28"/>
      <c r="B102" s="84"/>
      <c r="C102" s="82"/>
      <c r="D102" s="82"/>
      <c r="E102" s="82"/>
      <c r="F102" s="82"/>
      <c r="G102" s="28"/>
      <c r="H102" s="28"/>
      <c r="I102" s="82"/>
      <c r="J102" s="83"/>
    </row>
    <row r="103" spans="1:10" s="45" customFormat="1" ht="15">
      <c r="A103" s="28"/>
      <c r="B103" s="84"/>
      <c r="C103" s="82"/>
      <c r="D103" s="82"/>
      <c r="E103" s="82"/>
      <c r="F103" s="82"/>
      <c r="G103" s="28"/>
      <c r="H103" s="28"/>
      <c r="I103" s="82"/>
      <c r="J103" s="83"/>
    </row>
    <row r="104" spans="1:10" s="45" customFormat="1" ht="15">
      <c r="A104" s="28"/>
      <c r="B104" s="84"/>
      <c r="C104" s="82"/>
      <c r="D104" s="82"/>
      <c r="E104" s="82"/>
      <c r="F104" s="82"/>
      <c r="G104" s="28"/>
      <c r="H104" s="28"/>
      <c r="I104" s="82"/>
      <c r="J104" s="83"/>
    </row>
    <row r="105" spans="1:10" s="45" customFormat="1" ht="15">
      <c r="A105" s="28"/>
      <c r="B105" s="84"/>
      <c r="C105" s="82"/>
      <c r="D105" s="82"/>
      <c r="E105" s="82"/>
      <c r="F105" s="82"/>
      <c r="G105" s="28"/>
      <c r="H105" s="28"/>
      <c r="I105" s="82"/>
      <c r="J105" s="83"/>
    </row>
    <row r="106" spans="1:10" s="45" customFormat="1" ht="15">
      <c r="A106" s="28"/>
      <c r="B106" s="84"/>
      <c r="C106" s="82"/>
      <c r="D106" s="82"/>
      <c r="E106" s="82"/>
      <c r="F106" s="82"/>
      <c r="G106" s="28"/>
      <c r="H106" s="28"/>
      <c r="I106" s="82"/>
      <c r="J106" s="83"/>
    </row>
    <row r="107" spans="1:10" s="45" customFormat="1" ht="15">
      <c r="A107" s="28"/>
      <c r="B107" s="84"/>
      <c r="C107" s="82"/>
      <c r="D107" s="82"/>
      <c r="E107" s="82"/>
      <c r="F107" s="82"/>
      <c r="G107" s="28"/>
      <c r="H107" s="28"/>
      <c r="I107" s="82"/>
      <c r="J107" s="83"/>
    </row>
    <row r="108" spans="1:10" s="45" customFormat="1" ht="15">
      <c r="A108" s="28"/>
      <c r="B108" s="84"/>
      <c r="C108" s="82"/>
      <c r="D108" s="82"/>
      <c r="E108" s="82"/>
      <c r="F108" s="82"/>
      <c r="G108" s="28"/>
      <c r="H108" s="28"/>
      <c r="I108" s="82"/>
      <c r="J108" s="83"/>
    </row>
    <row r="109" spans="1:10" s="45" customFormat="1" ht="15">
      <c r="A109" s="28"/>
      <c r="B109" s="84"/>
      <c r="C109" s="82"/>
      <c r="D109" s="82"/>
      <c r="E109" s="82"/>
      <c r="F109" s="82"/>
      <c r="G109" s="28"/>
      <c r="H109" s="28"/>
      <c r="I109" s="82"/>
      <c r="J109" s="83"/>
    </row>
    <row r="110" spans="1:10" s="45" customFormat="1" ht="15">
      <c r="A110" s="28"/>
      <c r="B110" s="84"/>
      <c r="C110" s="82"/>
      <c r="D110" s="82"/>
      <c r="E110" s="82"/>
      <c r="F110" s="82"/>
      <c r="G110" s="28"/>
      <c r="H110" s="28"/>
      <c r="I110" s="82"/>
      <c r="J110" s="83"/>
    </row>
    <row r="111" spans="1:10" s="45" customFormat="1" ht="15">
      <c r="A111" s="28"/>
      <c r="B111" s="84"/>
      <c r="C111" s="82"/>
      <c r="D111" s="82"/>
      <c r="E111" s="82"/>
      <c r="F111" s="82"/>
      <c r="G111" s="28"/>
      <c r="H111" s="28"/>
      <c r="I111" s="82"/>
      <c r="J111" s="83"/>
    </row>
    <row r="112" spans="1:10" s="45" customFormat="1" ht="15">
      <c r="A112" s="28"/>
      <c r="B112" s="84"/>
      <c r="C112" s="82"/>
      <c r="D112" s="82"/>
      <c r="E112" s="82"/>
      <c r="F112" s="82"/>
      <c r="G112" s="28"/>
      <c r="H112" s="28"/>
      <c r="I112" s="82"/>
      <c r="J112" s="83"/>
    </row>
    <row r="113" spans="1:10" s="45" customFormat="1" ht="15">
      <c r="A113" s="28"/>
      <c r="B113" s="84"/>
      <c r="C113" s="82"/>
      <c r="D113" s="82"/>
      <c r="E113" s="82"/>
      <c r="F113" s="82"/>
      <c r="G113" s="28"/>
      <c r="H113" s="28"/>
      <c r="I113" s="82"/>
      <c r="J113" s="83"/>
    </row>
    <row r="114" spans="1:10" s="45" customFormat="1" ht="15">
      <c r="A114" s="28"/>
      <c r="B114" s="84"/>
      <c r="C114" s="82"/>
      <c r="D114" s="82"/>
      <c r="E114" s="82"/>
      <c r="F114" s="82"/>
      <c r="G114" s="28"/>
      <c r="H114" s="28"/>
      <c r="I114" s="82"/>
      <c r="J114" s="83"/>
    </row>
    <row r="115" spans="1:10" s="45" customFormat="1" ht="15">
      <c r="A115" s="28"/>
      <c r="B115" s="84"/>
      <c r="C115" s="82"/>
      <c r="D115" s="82"/>
      <c r="E115" s="82"/>
      <c r="F115" s="82"/>
      <c r="G115" s="28"/>
      <c r="H115" s="28"/>
      <c r="I115" s="82"/>
      <c r="J115" s="83"/>
    </row>
    <row r="116" spans="1:10" s="45" customFormat="1" ht="15">
      <c r="A116" s="28"/>
      <c r="B116" s="84"/>
      <c r="C116" s="82"/>
      <c r="D116" s="82"/>
      <c r="E116" s="82"/>
      <c r="F116" s="82"/>
      <c r="G116" s="28"/>
      <c r="H116" s="28"/>
      <c r="I116" s="82"/>
      <c r="J116" s="83"/>
    </row>
    <row r="117" spans="1:10" s="45" customFormat="1" ht="15">
      <c r="A117" s="28"/>
      <c r="B117" s="84"/>
      <c r="C117" s="82"/>
      <c r="D117" s="82"/>
      <c r="E117" s="82"/>
      <c r="F117" s="82"/>
      <c r="G117" s="28"/>
      <c r="H117" s="28"/>
      <c r="I117" s="82"/>
      <c r="J117" s="83"/>
    </row>
    <row r="118" spans="1:10" s="45" customFormat="1" ht="15">
      <c r="A118" s="28"/>
      <c r="B118" s="84"/>
      <c r="C118" s="82"/>
      <c r="D118" s="82"/>
      <c r="E118" s="82"/>
      <c r="F118" s="82"/>
      <c r="G118" s="28"/>
      <c r="H118" s="28"/>
      <c r="I118" s="82"/>
      <c r="J118" s="83"/>
    </row>
    <row r="119" spans="1:10" s="45" customFormat="1" ht="15">
      <c r="A119" s="28"/>
      <c r="B119" s="84"/>
      <c r="C119" s="82"/>
      <c r="D119" s="82"/>
      <c r="E119" s="82"/>
      <c r="F119" s="82"/>
      <c r="G119" s="28"/>
      <c r="H119" s="28"/>
      <c r="I119" s="82"/>
      <c r="J119" s="83"/>
    </row>
    <row r="120" spans="1:10" s="45" customFormat="1" ht="15">
      <c r="A120" s="28"/>
      <c r="B120" s="84"/>
      <c r="C120" s="82"/>
      <c r="D120" s="82"/>
      <c r="E120" s="82"/>
      <c r="F120" s="82"/>
      <c r="G120" s="28"/>
      <c r="H120" s="28"/>
      <c r="I120" s="82"/>
      <c r="J120" s="83"/>
    </row>
    <row r="121" spans="1:10" s="45" customFormat="1" ht="15">
      <c r="A121" s="28"/>
      <c r="B121" s="84"/>
      <c r="C121" s="82"/>
      <c r="D121" s="82"/>
      <c r="E121" s="82"/>
      <c r="F121" s="82"/>
      <c r="G121" s="28"/>
      <c r="H121" s="28"/>
      <c r="I121" s="82"/>
      <c r="J121" s="83"/>
    </row>
    <row r="122" spans="1:10" s="45" customFormat="1" ht="15">
      <c r="A122" s="28"/>
      <c r="B122" s="84"/>
      <c r="C122" s="82"/>
      <c r="D122" s="82"/>
      <c r="E122" s="82"/>
      <c r="F122" s="82"/>
      <c r="G122" s="28"/>
      <c r="H122" s="28"/>
      <c r="I122" s="82"/>
      <c r="J122" s="83"/>
    </row>
    <row r="123" spans="1:10" s="45" customFormat="1" ht="15">
      <c r="A123" s="28"/>
      <c r="B123" s="84"/>
      <c r="C123" s="82"/>
      <c r="D123" s="82"/>
      <c r="E123" s="82"/>
      <c r="F123" s="82"/>
      <c r="G123" s="28"/>
      <c r="H123" s="28"/>
      <c r="I123" s="82"/>
      <c r="J123" s="83"/>
    </row>
    <row r="124" spans="1:10" s="45" customFormat="1" ht="15">
      <c r="A124" s="28"/>
      <c r="B124" s="84"/>
      <c r="C124" s="82"/>
      <c r="D124" s="82"/>
      <c r="E124" s="82"/>
      <c r="F124" s="82"/>
      <c r="G124" s="28"/>
      <c r="H124" s="28"/>
      <c r="I124" s="82"/>
      <c r="J124" s="83"/>
    </row>
    <row r="125" spans="1:10" s="45" customFormat="1" ht="15">
      <c r="A125" s="28"/>
      <c r="B125" s="84"/>
      <c r="C125" s="82"/>
      <c r="D125" s="82"/>
      <c r="E125" s="82"/>
      <c r="F125" s="82"/>
      <c r="G125" s="28"/>
      <c r="H125" s="28"/>
      <c r="I125" s="82"/>
      <c r="J125" s="83"/>
    </row>
    <row r="126" spans="1:10" s="45" customFormat="1" ht="15">
      <c r="A126" s="28"/>
      <c r="B126" s="84"/>
      <c r="C126" s="82"/>
      <c r="D126" s="82"/>
      <c r="E126" s="82"/>
      <c r="F126" s="82"/>
      <c r="G126" s="28"/>
      <c r="H126" s="28"/>
      <c r="I126" s="82"/>
      <c r="J126" s="83"/>
    </row>
    <row r="127" spans="1:10" s="45" customFormat="1" ht="15">
      <c r="A127" s="28"/>
      <c r="B127" s="84"/>
      <c r="C127" s="82"/>
      <c r="D127" s="82"/>
      <c r="E127" s="82"/>
      <c r="F127" s="82"/>
      <c r="G127" s="28"/>
      <c r="H127" s="28"/>
      <c r="I127" s="82"/>
      <c r="J127" s="83"/>
    </row>
    <row r="128" spans="1:10" s="45" customFormat="1" ht="15">
      <c r="A128" s="28"/>
      <c r="B128" s="84"/>
      <c r="C128" s="82"/>
      <c r="D128" s="82"/>
      <c r="E128" s="82"/>
      <c r="F128" s="82"/>
      <c r="G128" s="28"/>
      <c r="H128" s="28"/>
      <c r="I128" s="82"/>
      <c r="J128" s="83"/>
    </row>
    <row r="129" spans="1:10" s="45" customFormat="1" ht="15">
      <c r="A129" s="28"/>
      <c r="B129" s="84"/>
      <c r="C129" s="82"/>
      <c r="D129" s="82"/>
      <c r="E129" s="82"/>
      <c r="F129" s="82"/>
      <c r="G129" s="28"/>
      <c r="H129" s="28"/>
      <c r="I129" s="82"/>
      <c r="J129" s="83"/>
    </row>
    <row r="130" spans="1:10" s="45" customFormat="1" ht="15">
      <c r="A130" s="28"/>
      <c r="B130" s="84"/>
      <c r="C130" s="82"/>
      <c r="D130" s="82"/>
      <c r="E130" s="82"/>
      <c r="F130" s="82"/>
      <c r="G130" s="28"/>
      <c r="H130" s="28"/>
      <c r="I130" s="82"/>
      <c r="J130" s="83"/>
    </row>
    <row r="131" spans="1:10" s="45" customFormat="1" ht="15">
      <c r="A131" s="28"/>
      <c r="B131" s="84"/>
      <c r="C131" s="82"/>
      <c r="D131" s="82"/>
      <c r="E131" s="82"/>
      <c r="F131" s="82"/>
      <c r="G131" s="28"/>
      <c r="H131" s="28"/>
      <c r="I131" s="82"/>
      <c r="J131" s="83"/>
    </row>
    <row r="132" spans="1:10" s="45" customFormat="1" ht="15">
      <c r="A132" s="28"/>
      <c r="B132" s="84"/>
      <c r="C132" s="82"/>
      <c r="D132" s="82"/>
      <c r="E132" s="82"/>
      <c r="F132" s="82"/>
      <c r="G132" s="28"/>
      <c r="H132" s="28"/>
      <c r="I132" s="82"/>
      <c r="J132" s="83"/>
    </row>
    <row r="133" spans="1:10" s="45" customFormat="1" ht="15">
      <c r="A133" s="28"/>
      <c r="B133" s="84"/>
      <c r="C133" s="82"/>
      <c r="D133" s="82"/>
      <c r="E133" s="82"/>
      <c r="F133" s="82"/>
      <c r="G133" s="28"/>
      <c r="H133" s="28"/>
      <c r="I133" s="82"/>
      <c r="J133" s="83"/>
    </row>
    <row r="134" spans="1:10" s="45" customFormat="1" ht="15">
      <c r="A134" s="28"/>
      <c r="B134" s="84"/>
      <c r="C134" s="82"/>
      <c r="D134" s="82"/>
      <c r="E134" s="82"/>
      <c r="F134" s="82"/>
      <c r="G134" s="28"/>
      <c r="H134" s="28"/>
      <c r="I134" s="82"/>
      <c r="J134" s="83"/>
    </row>
    <row r="135" spans="1:10" s="45" customFormat="1" ht="15">
      <c r="A135" s="28"/>
      <c r="B135" s="84"/>
      <c r="C135" s="82"/>
      <c r="D135" s="82"/>
      <c r="E135" s="82"/>
      <c r="F135" s="82"/>
      <c r="G135" s="28"/>
      <c r="H135" s="28"/>
      <c r="I135" s="82"/>
      <c r="J135" s="83"/>
    </row>
    <row r="136" spans="1:10" s="45" customFormat="1" ht="15">
      <c r="A136" s="28"/>
      <c r="B136" s="84"/>
      <c r="C136" s="82"/>
      <c r="D136" s="82"/>
      <c r="E136" s="82"/>
      <c r="F136" s="82"/>
      <c r="G136" s="28"/>
      <c r="H136" s="28"/>
      <c r="I136" s="82"/>
      <c r="J136" s="83"/>
    </row>
    <row r="137" spans="1:10" s="45" customFormat="1" ht="15">
      <c r="A137" s="28"/>
      <c r="B137" s="84"/>
      <c r="C137" s="82"/>
      <c r="D137" s="82"/>
      <c r="E137" s="82"/>
      <c r="F137" s="82"/>
      <c r="G137" s="28"/>
      <c r="H137" s="28"/>
      <c r="I137" s="82"/>
      <c r="J137" s="83"/>
    </row>
    <row r="138" spans="1:10" s="45" customFormat="1" ht="15">
      <c r="A138" s="28"/>
      <c r="B138" s="84"/>
      <c r="C138" s="82"/>
      <c r="D138" s="82"/>
      <c r="E138" s="82"/>
      <c r="F138" s="82"/>
      <c r="G138" s="28"/>
      <c r="H138" s="28"/>
      <c r="I138" s="82"/>
      <c r="J138" s="83"/>
    </row>
    <row r="139" spans="1:10" s="45" customFormat="1" ht="15">
      <c r="A139" s="28"/>
      <c r="B139" s="84"/>
      <c r="C139" s="82"/>
      <c r="D139" s="82"/>
      <c r="E139" s="82"/>
      <c r="F139" s="82"/>
      <c r="G139" s="28"/>
      <c r="H139" s="28"/>
      <c r="I139" s="82"/>
      <c r="J139" s="83"/>
    </row>
    <row r="140" spans="1:10" s="45" customFormat="1" ht="15">
      <c r="A140" s="28"/>
      <c r="B140" s="84"/>
      <c r="C140" s="82"/>
      <c r="D140" s="82"/>
      <c r="E140" s="82"/>
      <c r="F140" s="82"/>
      <c r="G140" s="28"/>
      <c r="H140" s="28"/>
      <c r="I140" s="82"/>
      <c r="J140" s="83"/>
    </row>
    <row r="141" spans="1:10" s="45" customFormat="1" ht="15">
      <c r="A141" s="28"/>
      <c r="B141" s="84"/>
      <c r="C141" s="82"/>
      <c r="D141" s="82"/>
      <c r="E141" s="82"/>
      <c r="F141" s="82"/>
      <c r="G141" s="28"/>
      <c r="H141" s="28"/>
      <c r="I141" s="82"/>
      <c r="J141" s="83"/>
    </row>
    <row r="142" spans="1:10" s="45" customFormat="1" ht="15">
      <c r="A142" s="28"/>
      <c r="B142" s="84"/>
      <c r="C142" s="82"/>
      <c r="D142" s="82"/>
      <c r="E142" s="82"/>
      <c r="F142" s="82"/>
      <c r="G142" s="28"/>
      <c r="H142" s="28"/>
      <c r="I142" s="82"/>
      <c r="J142" s="83"/>
    </row>
    <row r="143" spans="1:10" s="45" customFormat="1" ht="15">
      <c r="A143" s="28"/>
      <c r="B143" s="84"/>
      <c r="C143" s="82"/>
      <c r="D143" s="82"/>
      <c r="E143" s="82"/>
      <c r="F143" s="82"/>
      <c r="G143" s="28"/>
      <c r="H143" s="28"/>
      <c r="I143" s="82"/>
      <c r="J143" s="83"/>
    </row>
    <row r="144" spans="1:10" s="45" customFormat="1" ht="15">
      <c r="A144" s="28"/>
      <c r="B144" s="84"/>
      <c r="C144" s="82"/>
      <c r="D144" s="82"/>
      <c r="E144" s="82"/>
      <c r="F144" s="82"/>
      <c r="G144" s="28"/>
      <c r="H144" s="28"/>
      <c r="I144" s="82"/>
      <c r="J144" s="83"/>
    </row>
    <row r="145" spans="1:10" s="45" customFormat="1" ht="15">
      <c r="A145" s="28"/>
      <c r="B145" s="84"/>
      <c r="C145" s="82"/>
      <c r="D145" s="82"/>
      <c r="E145" s="82"/>
      <c r="F145" s="82"/>
      <c r="G145" s="28"/>
      <c r="H145" s="28"/>
      <c r="I145" s="82"/>
      <c r="J145" s="83"/>
    </row>
    <row r="146" spans="1:10" s="45" customFormat="1" ht="15">
      <c r="A146" s="28"/>
      <c r="B146" s="84"/>
      <c r="C146" s="82"/>
      <c r="D146" s="82"/>
      <c r="E146" s="82"/>
      <c r="F146" s="82"/>
      <c r="G146" s="28"/>
      <c r="H146" s="28"/>
      <c r="I146" s="82"/>
      <c r="J146" s="83"/>
    </row>
    <row r="147" spans="1:10" s="45" customFormat="1" ht="15">
      <c r="A147" s="28"/>
      <c r="B147" s="84"/>
      <c r="C147" s="82"/>
      <c r="D147" s="82"/>
      <c r="E147" s="82"/>
      <c r="F147" s="82"/>
      <c r="G147" s="28"/>
      <c r="H147" s="28"/>
      <c r="I147" s="82"/>
      <c r="J147" s="83"/>
    </row>
    <row r="148" spans="1:10" s="45" customFormat="1" ht="15">
      <c r="A148" s="28"/>
      <c r="B148" s="84"/>
      <c r="C148" s="82"/>
      <c r="D148" s="82"/>
      <c r="E148" s="82"/>
      <c r="F148" s="82"/>
      <c r="G148" s="28"/>
      <c r="H148" s="28"/>
      <c r="I148" s="82"/>
      <c r="J148" s="83"/>
    </row>
    <row r="149" spans="1:10" s="45" customFormat="1" ht="15">
      <c r="A149" s="28"/>
      <c r="B149" s="84"/>
      <c r="C149" s="82"/>
      <c r="D149" s="82"/>
      <c r="E149" s="82"/>
      <c r="F149" s="82"/>
      <c r="G149" s="28"/>
      <c r="H149" s="28"/>
      <c r="I149" s="82"/>
      <c r="J149" s="83"/>
    </row>
    <row r="150" spans="1:10" s="45" customFormat="1" ht="15">
      <c r="A150" s="28"/>
      <c r="B150" s="84"/>
      <c r="C150" s="82"/>
      <c r="D150" s="82"/>
      <c r="E150" s="82"/>
      <c r="F150" s="82"/>
      <c r="G150" s="28"/>
      <c r="H150" s="28"/>
      <c r="I150" s="82"/>
      <c r="J150" s="83"/>
    </row>
    <row r="151" spans="1:10" s="45" customFormat="1" ht="15">
      <c r="A151" s="28"/>
      <c r="B151" s="84"/>
      <c r="C151" s="82"/>
      <c r="D151" s="82"/>
      <c r="E151" s="82"/>
      <c r="F151" s="82"/>
      <c r="G151" s="28"/>
      <c r="H151" s="28"/>
      <c r="I151" s="82"/>
      <c r="J151" s="83"/>
    </row>
    <row r="152" spans="1:10" s="45" customFormat="1" ht="15">
      <c r="A152" s="28"/>
      <c r="B152" s="84"/>
      <c r="C152" s="82"/>
      <c r="D152" s="82"/>
      <c r="E152" s="82"/>
      <c r="F152" s="82"/>
      <c r="G152" s="28"/>
      <c r="H152" s="28"/>
      <c r="I152" s="82"/>
      <c r="J152" s="83"/>
    </row>
    <row r="153" spans="1:10" s="45" customFormat="1" ht="15">
      <c r="A153" s="28"/>
      <c r="B153" s="84"/>
      <c r="C153" s="82"/>
      <c r="D153" s="82"/>
      <c r="E153" s="82"/>
      <c r="F153" s="82"/>
      <c r="G153" s="28"/>
      <c r="H153" s="28"/>
      <c r="I153" s="82"/>
      <c r="J153" s="83"/>
    </row>
    <row r="154" spans="1:10" s="45" customFormat="1" ht="15">
      <c r="A154" s="28"/>
      <c r="B154" s="84"/>
      <c r="C154" s="82"/>
      <c r="D154" s="82"/>
      <c r="E154" s="82"/>
      <c r="F154" s="82"/>
      <c r="G154" s="28"/>
      <c r="H154" s="28"/>
      <c r="I154" s="82"/>
      <c r="J154" s="83"/>
    </row>
    <row r="155" spans="1:10" s="45" customFormat="1" ht="15">
      <c r="A155" s="28"/>
      <c r="B155" s="84"/>
      <c r="C155" s="82"/>
      <c r="D155" s="82"/>
      <c r="E155" s="82"/>
      <c r="F155" s="82"/>
      <c r="G155" s="28"/>
      <c r="H155" s="28"/>
      <c r="I155" s="82"/>
      <c r="J155" s="83"/>
    </row>
    <row r="156" spans="1:10" s="45" customFormat="1" ht="15">
      <c r="A156" s="28"/>
      <c r="B156" s="84"/>
      <c r="C156" s="82"/>
      <c r="D156" s="82"/>
      <c r="E156" s="82"/>
      <c r="F156" s="82"/>
      <c r="G156" s="28"/>
      <c r="H156" s="28"/>
      <c r="I156" s="82"/>
      <c r="J156" s="83"/>
    </row>
    <row r="157" spans="1:10" s="45" customFormat="1" ht="15">
      <c r="A157" s="28"/>
      <c r="B157" s="84"/>
      <c r="C157" s="82"/>
      <c r="D157" s="82"/>
      <c r="E157" s="82"/>
      <c r="F157" s="82"/>
      <c r="G157" s="28"/>
      <c r="H157" s="28"/>
      <c r="I157" s="82"/>
      <c r="J157" s="83"/>
    </row>
    <row r="158" spans="1:10" s="45" customFormat="1" ht="15">
      <c r="A158" s="28"/>
      <c r="B158" s="84"/>
      <c r="C158" s="82"/>
      <c r="D158" s="82"/>
      <c r="E158" s="82"/>
      <c r="F158" s="82"/>
      <c r="G158" s="28"/>
      <c r="H158" s="28"/>
      <c r="I158" s="82"/>
      <c r="J158" s="83"/>
    </row>
    <row r="159" spans="1:10" s="45" customFormat="1" ht="15">
      <c r="A159" s="28"/>
      <c r="B159" s="84"/>
      <c r="C159" s="82"/>
      <c r="D159" s="82"/>
      <c r="E159" s="82"/>
      <c r="F159" s="82"/>
      <c r="G159" s="28"/>
      <c r="H159" s="28"/>
      <c r="I159" s="82"/>
      <c r="J159" s="83"/>
    </row>
    <row r="160" spans="1:10" s="45" customFormat="1" ht="15">
      <c r="A160" s="28"/>
      <c r="B160" s="84"/>
      <c r="C160" s="82"/>
      <c r="D160" s="82"/>
      <c r="E160" s="82"/>
      <c r="F160" s="82"/>
      <c r="G160" s="28"/>
      <c r="H160" s="28"/>
      <c r="I160" s="82"/>
      <c r="J160" s="83"/>
    </row>
    <row r="161" spans="1:10" s="45" customFormat="1" ht="15">
      <c r="A161" s="28"/>
      <c r="B161" s="84"/>
      <c r="C161" s="82"/>
      <c r="D161" s="82"/>
      <c r="E161" s="82"/>
      <c r="F161" s="82"/>
      <c r="G161" s="28"/>
      <c r="H161" s="28"/>
      <c r="I161" s="82"/>
      <c r="J161" s="83"/>
    </row>
    <row r="162" spans="1:10" s="45" customFormat="1" ht="15">
      <c r="A162" s="28"/>
      <c r="B162" s="84"/>
      <c r="C162" s="82"/>
      <c r="D162" s="82"/>
      <c r="E162" s="82"/>
      <c r="F162" s="82"/>
      <c r="G162" s="28"/>
      <c r="H162" s="28"/>
      <c r="I162" s="82"/>
      <c r="J162" s="83"/>
    </row>
    <row r="163" spans="1:10" s="45" customFormat="1" ht="15">
      <c r="A163" s="28"/>
      <c r="B163" s="84"/>
      <c r="C163" s="82"/>
      <c r="D163" s="82"/>
      <c r="E163" s="82"/>
      <c r="F163" s="82"/>
      <c r="G163" s="28"/>
      <c r="H163" s="28"/>
      <c r="I163" s="82"/>
      <c r="J163" s="83"/>
    </row>
    <row r="164" spans="1:10" s="45" customFormat="1" ht="15">
      <c r="A164" s="28"/>
      <c r="B164" s="84"/>
      <c r="C164" s="82"/>
      <c r="D164" s="82"/>
      <c r="E164" s="82"/>
      <c r="F164" s="82"/>
      <c r="G164" s="28"/>
      <c r="H164" s="28"/>
      <c r="I164" s="82"/>
      <c r="J164" s="83"/>
    </row>
    <row r="165" spans="1:10" s="45" customFormat="1" ht="15">
      <c r="A165" s="28"/>
      <c r="B165" s="84"/>
      <c r="C165" s="82"/>
      <c r="D165" s="82"/>
      <c r="E165" s="82"/>
      <c r="F165" s="82"/>
      <c r="G165" s="28"/>
      <c r="H165" s="28"/>
      <c r="I165" s="82"/>
      <c r="J165" s="83"/>
    </row>
    <row r="166" spans="1:10" s="45" customFormat="1" ht="15">
      <c r="A166" s="28"/>
      <c r="B166" s="84"/>
      <c r="C166" s="82"/>
      <c r="D166" s="82"/>
      <c r="E166" s="82"/>
      <c r="F166" s="82"/>
      <c r="G166" s="28"/>
      <c r="H166" s="28"/>
      <c r="I166" s="82"/>
      <c r="J166" s="83"/>
    </row>
    <row r="167" spans="1:10" s="45" customFormat="1" ht="15">
      <c r="A167" s="28"/>
      <c r="B167" s="84"/>
      <c r="C167" s="82"/>
      <c r="D167" s="82"/>
      <c r="E167" s="82"/>
      <c r="F167" s="82"/>
      <c r="G167" s="28"/>
      <c r="H167" s="28"/>
      <c r="I167" s="82"/>
      <c r="J167" s="83"/>
    </row>
    <row r="168" spans="1:10" s="45" customFormat="1" ht="15">
      <c r="A168" s="28"/>
      <c r="B168" s="84"/>
      <c r="C168" s="82"/>
      <c r="D168" s="82"/>
      <c r="E168" s="82"/>
      <c r="F168" s="82"/>
      <c r="G168" s="28"/>
      <c r="H168" s="28"/>
      <c r="I168" s="82"/>
      <c r="J168" s="83"/>
    </row>
    <row r="169" spans="1:10" s="45" customFormat="1" ht="15">
      <c r="A169" s="28"/>
      <c r="B169" s="84"/>
      <c r="C169" s="82"/>
      <c r="D169" s="82"/>
      <c r="E169" s="82"/>
      <c r="F169" s="82"/>
      <c r="G169" s="28"/>
      <c r="H169" s="28"/>
      <c r="I169" s="82"/>
      <c r="J169" s="83"/>
    </row>
    <row r="170" spans="1:10" s="45" customFormat="1" ht="15">
      <c r="A170" s="28"/>
      <c r="B170" s="84"/>
      <c r="C170" s="82"/>
      <c r="D170" s="82"/>
      <c r="E170" s="82"/>
      <c r="F170" s="82"/>
      <c r="G170" s="28"/>
      <c r="H170" s="28"/>
      <c r="I170" s="82"/>
      <c r="J170" s="83"/>
    </row>
    <row r="171" spans="1:10" s="45" customFormat="1" ht="15">
      <c r="A171" s="28"/>
      <c r="B171" s="84"/>
      <c r="C171" s="82"/>
      <c r="D171" s="82"/>
      <c r="E171" s="82"/>
      <c r="F171" s="82"/>
      <c r="G171" s="28"/>
      <c r="H171" s="28"/>
      <c r="I171" s="82"/>
      <c r="J171" s="83"/>
    </row>
    <row r="172" spans="1:10" s="45" customFormat="1" ht="15">
      <c r="A172" s="28"/>
      <c r="B172" s="84"/>
      <c r="C172" s="82"/>
      <c r="D172" s="82"/>
      <c r="E172" s="82"/>
      <c r="F172" s="82"/>
      <c r="G172" s="28"/>
      <c r="H172" s="28"/>
      <c r="I172" s="82"/>
      <c r="J172" s="83"/>
    </row>
    <row r="173" spans="1:10" s="45" customFormat="1" ht="15">
      <c r="A173" s="28"/>
      <c r="B173" s="84"/>
      <c r="C173" s="82"/>
      <c r="D173" s="82"/>
      <c r="E173" s="82"/>
      <c r="F173" s="82"/>
      <c r="G173" s="28"/>
      <c r="H173" s="28"/>
      <c r="I173" s="82"/>
      <c r="J173" s="83"/>
    </row>
    <row r="174" spans="1:10" s="45" customFormat="1" ht="15">
      <c r="A174" s="28"/>
      <c r="B174" s="84"/>
      <c r="C174" s="82"/>
      <c r="D174" s="82"/>
      <c r="E174" s="82"/>
      <c r="F174" s="82"/>
      <c r="G174" s="28"/>
      <c r="H174" s="28"/>
      <c r="I174" s="82"/>
      <c r="J174" s="83"/>
    </row>
    <row r="175" spans="1:10" s="45" customFormat="1" ht="15">
      <c r="A175" s="28"/>
      <c r="B175" s="84"/>
      <c r="C175" s="82"/>
      <c r="D175" s="82"/>
      <c r="E175" s="82"/>
      <c r="F175" s="82"/>
      <c r="G175" s="28"/>
      <c r="H175" s="28"/>
      <c r="I175" s="82"/>
      <c r="J175" s="83"/>
    </row>
    <row r="176" spans="1:10" s="45" customFormat="1" ht="15">
      <c r="A176" s="28"/>
      <c r="B176" s="84"/>
      <c r="C176" s="82"/>
      <c r="D176" s="82"/>
      <c r="E176" s="82"/>
      <c r="F176" s="82"/>
      <c r="G176" s="28"/>
      <c r="H176" s="28"/>
      <c r="I176" s="82"/>
      <c r="J176" s="83"/>
    </row>
    <row r="177" spans="1:10" s="45" customFormat="1" ht="15">
      <c r="A177" s="28"/>
      <c r="B177" s="84"/>
      <c r="C177" s="82"/>
      <c r="D177" s="82"/>
      <c r="E177" s="82"/>
      <c r="F177" s="82"/>
      <c r="G177" s="28"/>
      <c r="H177" s="28"/>
      <c r="I177" s="82"/>
      <c r="J177" s="83"/>
    </row>
    <row r="178" spans="1:10" s="45" customFormat="1" ht="15">
      <c r="A178" s="28"/>
      <c r="B178" s="84"/>
      <c r="C178" s="82"/>
      <c r="D178" s="82"/>
      <c r="E178" s="82"/>
      <c r="F178" s="82"/>
      <c r="G178" s="28"/>
      <c r="H178" s="28"/>
      <c r="I178" s="82"/>
      <c r="J178" s="83"/>
    </row>
    <row r="179" spans="1:10" s="45" customFormat="1" ht="15">
      <c r="A179" s="28"/>
      <c r="B179" s="84"/>
      <c r="C179" s="82"/>
      <c r="D179" s="82"/>
      <c r="E179" s="82"/>
      <c r="F179" s="82"/>
      <c r="G179" s="28"/>
      <c r="H179" s="28"/>
      <c r="I179" s="82"/>
      <c r="J179" s="83"/>
    </row>
    <row r="180" spans="1:10" s="45" customFormat="1" ht="15">
      <c r="A180" s="28"/>
      <c r="B180" s="84"/>
      <c r="C180" s="82"/>
      <c r="D180" s="82"/>
      <c r="E180" s="82"/>
      <c r="F180" s="82"/>
      <c r="G180" s="28"/>
      <c r="H180" s="28"/>
      <c r="I180" s="82"/>
      <c r="J180" s="83"/>
    </row>
    <row r="181" spans="1:10" s="45" customFormat="1" ht="15">
      <c r="A181" s="28"/>
      <c r="B181" s="84"/>
      <c r="C181" s="82"/>
      <c r="D181" s="82"/>
      <c r="E181" s="82"/>
      <c r="F181" s="82"/>
      <c r="G181" s="28"/>
      <c r="H181" s="28"/>
      <c r="I181" s="82"/>
      <c r="J181" s="83"/>
    </row>
    <row r="182" spans="1:10" s="45" customFormat="1" ht="15">
      <c r="A182" s="28"/>
      <c r="B182" s="84"/>
      <c r="C182" s="82"/>
      <c r="D182" s="82"/>
      <c r="E182" s="82"/>
      <c r="F182" s="82"/>
      <c r="G182" s="28"/>
      <c r="H182" s="28"/>
      <c r="I182" s="82"/>
      <c r="J182" s="83"/>
    </row>
    <row r="183" spans="1:10" s="45" customFormat="1" ht="15">
      <c r="A183" s="28"/>
      <c r="B183" s="84"/>
      <c r="C183" s="82"/>
      <c r="D183" s="82"/>
      <c r="E183" s="82"/>
      <c r="F183" s="82"/>
      <c r="G183" s="28"/>
      <c r="H183" s="28"/>
      <c r="I183" s="82"/>
      <c r="J183" s="83"/>
    </row>
    <row r="184" spans="1:10" s="45" customFormat="1" ht="15">
      <c r="A184" s="28"/>
      <c r="B184" s="84"/>
      <c r="C184" s="82"/>
      <c r="D184" s="82"/>
      <c r="E184" s="82"/>
      <c r="F184" s="82"/>
      <c r="G184" s="28"/>
      <c r="H184" s="28"/>
      <c r="I184" s="82"/>
      <c r="J184" s="83"/>
    </row>
    <row r="185" spans="1:10" s="45" customFormat="1" ht="15">
      <c r="A185" s="28"/>
      <c r="B185" s="84"/>
      <c r="C185" s="82"/>
      <c r="D185" s="82"/>
      <c r="E185" s="82"/>
      <c r="F185" s="82"/>
      <c r="G185" s="28"/>
      <c r="H185" s="28"/>
      <c r="I185" s="82"/>
      <c r="J185" s="83"/>
    </row>
    <row r="186" spans="1:10" s="45" customFormat="1" ht="15">
      <c r="A186" s="28"/>
      <c r="B186" s="84"/>
      <c r="C186" s="82"/>
      <c r="D186" s="82"/>
      <c r="E186" s="82"/>
      <c r="F186" s="82"/>
      <c r="G186" s="28"/>
      <c r="H186" s="28"/>
      <c r="I186" s="82"/>
      <c r="J186" s="83"/>
    </row>
    <row r="187" spans="1:10" s="45" customFormat="1" ht="15">
      <c r="A187" s="28"/>
      <c r="B187" s="84"/>
      <c r="C187" s="82"/>
      <c r="D187" s="82"/>
      <c r="E187" s="82"/>
      <c r="F187" s="82"/>
      <c r="G187" s="28"/>
      <c r="H187" s="28"/>
      <c r="I187" s="82"/>
      <c r="J187" s="83"/>
    </row>
    <row r="188" spans="1:10" s="45" customFormat="1" ht="15">
      <c r="A188" s="28"/>
      <c r="B188" s="84"/>
      <c r="C188" s="82"/>
      <c r="D188" s="82"/>
      <c r="E188" s="82"/>
      <c r="F188" s="82"/>
      <c r="G188" s="28"/>
      <c r="H188" s="28"/>
      <c r="I188" s="82"/>
      <c r="J188" s="83"/>
    </row>
    <row r="189" spans="1:10" s="45" customFormat="1" ht="15">
      <c r="A189" s="28"/>
      <c r="B189" s="84"/>
      <c r="C189" s="82"/>
      <c r="D189" s="82"/>
      <c r="E189" s="82"/>
      <c r="F189" s="82"/>
      <c r="G189" s="28"/>
      <c r="H189" s="28"/>
      <c r="I189" s="82"/>
      <c r="J189" s="83"/>
    </row>
    <row r="190" spans="1:10" s="45" customFormat="1" ht="15">
      <c r="A190" s="28"/>
      <c r="B190" s="84"/>
      <c r="C190" s="82"/>
      <c r="D190" s="82"/>
      <c r="E190" s="82"/>
      <c r="F190" s="82"/>
      <c r="G190" s="28"/>
      <c r="H190" s="28"/>
      <c r="I190" s="82"/>
      <c r="J190" s="83"/>
    </row>
    <row r="191" spans="1:10" s="45" customFormat="1" ht="15">
      <c r="A191" s="28"/>
      <c r="B191" s="84"/>
      <c r="C191" s="82"/>
      <c r="D191" s="82"/>
      <c r="E191" s="82"/>
      <c r="F191" s="82"/>
      <c r="G191" s="28"/>
      <c r="H191" s="28"/>
      <c r="I191" s="82"/>
      <c r="J191" s="83"/>
    </row>
    <row r="192" spans="1:10" s="45" customFormat="1" ht="15">
      <c r="A192" s="28"/>
      <c r="B192" s="84"/>
      <c r="C192" s="82"/>
      <c r="D192" s="82"/>
      <c r="E192" s="82"/>
      <c r="F192" s="82"/>
      <c r="G192" s="28"/>
      <c r="H192" s="28"/>
      <c r="I192" s="82"/>
      <c r="J192" s="83"/>
    </row>
    <row r="193" spans="1:10" s="45" customFormat="1" ht="15">
      <c r="A193" s="28"/>
      <c r="B193" s="84"/>
      <c r="C193" s="82"/>
      <c r="D193" s="82"/>
      <c r="E193" s="82"/>
      <c r="F193" s="82"/>
      <c r="G193" s="28"/>
      <c r="H193" s="28"/>
      <c r="I193" s="82"/>
      <c r="J193" s="83"/>
    </row>
    <row r="194" spans="1:10" s="45" customFormat="1" ht="15">
      <c r="A194" s="28"/>
      <c r="B194" s="84"/>
      <c r="C194" s="82"/>
      <c r="D194" s="82"/>
      <c r="E194" s="82"/>
      <c r="F194" s="82"/>
      <c r="G194" s="28"/>
      <c r="H194" s="28"/>
      <c r="I194" s="82"/>
      <c r="J194" s="83"/>
    </row>
    <row r="195" spans="1:10" s="45" customFormat="1" ht="15">
      <c r="A195" s="28"/>
      <c r="B195" s="84"/>
      <c r="C195" s="82"/>
      <c r="D195" s="82"/>
      <c r="E195" s="82"/>
      <c r="F195" s="82"/>
      <c r="G195" s="28"/>
      <c r="H195" s="28"/>
      <c r="I195" s="82"/>
      <c r="J195" s="83"/>
    </row>
    <row r="196" spans="1:10" s="45" customFormat="1" ht="15">
      <c r="A196" s="28"/>
      <c r="B196" s="84"/>
      <c r="C196" s="82"/>
      <c r="D196" s="82"/>
      <c r="E196" s="82"/>
      <c r="F196" s="82"/>
      <c r="G196" s="28"/>
      <c r="H196" s="28"/>
      <c r="I196" s="82"/>
      <c r="J196" s="83"/>
    </row>
    <row r="197" spans="1:10" s="45" customFormat="1" ht="15">
      <c r="A197" s="28"/>
      <c r="B197" s="84"/>
      <c r="C197" s="82"/>
      <c r="D197" s="82"/>
      <c r="E197" s="82"/>
      <c r="F197" s="82"/>
      <c r="G197" s="28"/>
      <c r="H197" s="28"/>
      <c r="I197" s="82"/>
      <c r="J197" s="83"/>
    </row>
    <row r="198" spans="1:10" s="45" customFormat="1" ht="15">
      <c r="A198" s="28"/>
      <c r="B198" s="84"/>
      <c r="C198" s="82"/>
      <c r="D198" s="82"/>
      <c r="E198" s="82"/>
      <c r="F198" s="82"/>
      <c r="G198" s="28"/>
      <c r="H198" s="28"/>
      <c r="I198" s="82"/>
      <c r="J198" s="83"/>
    </row>
    <row r="199" spans="1:10" s="45" customFormat="1" ht="15">
      <c r="A199" s="28"/>
      <c r="B199" s="84"/>
      <c r="C199" s="82"/>
      <c r="D199" s="82"/>
      <c r="E199" s="82"/>
      <c r="F199" s="82"/>
      <c r="G199" s="28"/>
      <c r="H199" s="28"/>
      <c r="I199" s="82"/>
      <c r="J199" s="83"/>
    </row>
    <row r="200" spans="1:10" s="45" customFormat="1" ht="15">
      <c r="A200" s="28"/>
      <c r="B200" s="84"/>
      <c r="C200" s="82"/>
      <c r="D200" s="82"/>
      <c r="E200" s="82"/>
      <c r="F200" s="82"/>
      <c r="G200" s="28"/>
      <c r="H200" s="28"/>
      <c r="I200" s="82"/>
      <c r="J200" s="83"/>
    </row>
    <row r="201" spans="1:10" s="45" customFormat="1" ht="15">
      <c r="A201" s="28"/>
      <c r="B201" s="84"/>
      <c r="C201" s="82"/>
      <c r="D201" s="82"/>
      <c r="E201" s="82"/>
      <c r="F201" s="82"/>
      <c r="G201" s="28"/>
      <c r="H201" s="28"/>
      <c r="I201" s="82"/>
      <c r="J201" s="83"/>
    </row>
    <row r="202" spans="1:10" s="45" customFormat="1" ht="15">
      <c r="A202" s="28"/>
      <c r="B202" s="84"/>
      <c r="C202" s="82"/>
      <c r="D202" s="82"/>
      <c r="E202" s="82"/>
      <c r="F202" s="82"/>
      <c r="G202" s="28"/>
      <c r="H202" s="28"/>
      <c r="I202" s="82"/>
      <c r="J202" s="83"/>
    </row>
    <row r="203" spans="1:10" s="45" customFormat="1" ht="15">
      <c r="A203" s="28"/>
      <c r="B203" s="84"/>
      <c r="C203" s="82"/>
      <c r="D203" s="82"/>
      <c r="E203" s="82"/>
      <c r="F203" s="82"/>
      <c r="G203" s="28"/>
      <c r="H203" s="28"/>
      <c r="I203" s="82"/>
      <c r="J203" s="83"/>
    </row>
    <row r="204" spans="1:10" s="45" customFormat="1" ht="15">
      <c r="A204" s="28"/>
      <c r="B204" s="84"/>
      <c r="C204" s="82"/>
      <c r="D204" s="82"/>
      <c r="E204" s="82"/>
      <c r="F204" s="82"/>
      <c r="G204" s="28"/>
      <c r="H204" s="28"/>
      <c r="I204" s="82"/>
      <c r="J204" s="83"/>
    </row>
    <row r="205" spans="1:10" s="45" customFormat="1" ht="15">
      <c r="A205" s="28"/>
      <c r="B205" s="84"/>
      <c r="C205" s="82"/>
      <c r="D205" s="82"/>
      <c r="E205" s="82"/>
      <c r="F205" s="82"/>
      <c r="G205" s="28"/>
      <c r="H205" s="28"/>
      <c r="I205" s="82"/>
      <c r="J205" s="83"/>
    </row>
    <row r="206" spans="1:10" s="45" customFormat="1" ht="15">
      <c r="A206" s="28"/>
      <c r="B206" s="84"/>
      <c r="C206" s="82"/>
      <c r="D206" s="82"/>
      <c r="E206" s="82"/>
      <c r="F206" s="82"/>
      <c r="G206" s="28"/>
      <c r="H206" s="28"/>
      <c r="I206" s="82"/>
      <c r="J206" s="83"/>
    </row>
    <row r="207" spans="1:10" s="45" customFormat="1" ht="15">
      <c r="A207" s="28"/>
      <c r="B207" s="84"/>
      <c r="C207" s="82"/>
      <c r="D207" s="82"/>
      <c r="E207" s="82"/>
      <c r="F207" s="82"/>
      <c r="G207" s="28"/>
      <c r="H207" s="28"/>
      <c r="I207" s="82"/>
      <c r="J207" s="83"/>
    </row>
    <row r="208" spans="1:10" s="45" customFormat="1" ht="15">
      <c r="A208" s="28"/>
      <c r="B208" s="84"/>
      <c r="C208" s="82"/>
      <c r="D208" s="82"/>
      <c r="E208" s="82"/>
      <c r="F208" s="82"/>
      <c r="G208" s="28"/>
      <c r="H208" s="28"/>
      <c r="I208" s="82"/>
      <c r="J208" s="83"/>
    </row>
    <row r="209" spans="1:10" s="45" customFormat="1" ht="15">
      <c r="A209" s="28"/>
      <c r="B209" s="84"/>
      <c r="C209" s="82"/>
      <c r="D209" s="82"/>
      <c r="E209" s="82"/>
      <c r="F209" s="82"/>
      <c r="G209" s="28"/>
      <c r="H209" s="28"/>
      <c r="I209" s="82"/>
      <c r="J209" s="83"/>
    </row>
    <row r="210" spans="1:10" s="45" customFormat="1" ht="15">
      <c r="A210" s="28"/>
      <c r="B210" s="84"/>
      <c r="C210" s="82"/>
      <c r="D210" s="82"/>
      <c r="E210" s="82"/>
      <c r="F210" s="82"/>
      <c r="G210" s="28"/>
      <c r="H210" s="28"/>
      <c r="I210" s="82"/>
      <c r="J210" s="83"/>
    </row>
    <row r="211" spans="1:10" s="45" customFormat="1" ht="15">
      <c r="A211" s="28"/>
      <c r="B211" s="84"/>
      <c r="C211" s="82"/>
      <c r="D211" s="82"/>
      <c r="E211" s="82"/>
      <c r="F211" s="82"/>
      <c r="G211" s="28"/>
      <c r="H211" s="28"/>
      <c r="I211" s="82"/>
      <c r="J211" s="83"/>
    </row>
    <row r="212" spans="1:10" s="45" customFormat="1" ht="15">
      <c r="A212" s="28"/>
      <c r="B212" s="84"/>
      <c r="C212" s="82"/>
      <c r="D212" s="82"/>
      <c r="E212" s="82"/>
      <c r="F212" s="82"/>
      <c r="G212" s="28"/>
      <c r="H212" s="28"/>
      <c r="I212" s="82"/>
      <c r="J212" s="83"/>
    </row>
    <row r="213" spans="1:10" s="45" customFormat="1" ht="15">
      <c r="A213" s="28"/>
      <c r="B213" s="84"/>
      <c r="C213" s="82"/>
      <c r="D213" s="82"/>
      <c r="E213" s="82"/>
      <c r="F213" s="82"/>
      <c r="G213" s="28"/>
      <c r="H213" s="28"/>
      <c r="I213" s="82"/>
      <c r="J213" s="83"/>
    </row>
    <row r="214" spans="1:10" s="45" customFormat="1" ht="15">
      <c r="A214" s="28"/>
      <c r="B214" s="84"/>
      <c r="C214" s="82"/>
      <c r="D214" s="82"/>
      <c r="E214" s="82"/>
      <c r="F214" s="82"/>
      <c r="G214" s="28"/>
      <c r="H214" s="28"/>
      <c r="I214" s="82"/>
      <c r="J214" s="83"/>
    </row>
    <row r="215" spans="1:10" s="45" customFormat="1" ht="15">
      <c r="A215" s="28"/>
      <c r="B215" s="84"/>
      <c r="C215" s="82"/>
      <c r="D215" s="82"/>
      <c r="E215" s="82"/>
      <c r="F215" s="82"/>
      <c r="G215" s="28"/>
      <c r="H215" s="28"/>
      <c r="I215" s="82"/>
      <c r="J215" s="83"/>
    </row>
    <row r="216" spans="1:10" s="45" customFormat="1" ht="15">
      <c r="A216" s="28"/>
      <c r="B216" s="84"/>
      <c r="C216" s="82"/>
      <c r="D216" s="82"/>
      <c r="E216" s="82"/>
      <c r="F216" s="82"/>
      <c r="G216" s="28"/>
      <c r="H216" s="28"/>
      <c r="I216" s="82"/>
      <c r="J216" s="83"/>
    </row>
    <row r="217" spans="1:10" s="45" customFormat="1" ht="15">
      <c r="A217" s="28"/>
      <c r="B217" s="84"/>
      <c r="C217" s="82"/>
      <c r="D217" s="82"/>
      <c r="E217" s="82"/>
      <c r="F217" s="82"/>
      <c r="G217" s="28"/>
      <c r="H217" s="28"/>
      <c r="I217" s="82"/>
      <c r="J217" s="83"/>
    </row>
    <row r="218" spans="1:10" s="45" customFormat="1" ht="15">
      <c r="A218" s="28"/>
      <c r="B218" s="84"/>
      <c r="C218" s="82"/>
      <c r="D218" s="82"/>
      <c r="E218" s="82"/>
      <c r="F218" s="82"/>
      <c r="G218" s="28"/>
      <c r="H218" s="28"/>
      <c r="I218" s="82"/>
      <c r="J218" s="83"/>
    </row>
    <row r="219" spans="1:10" s="45" customFormat="1" ht="15">
      <c r="A219" s="28"/>
      <c r="B219" s="84"/>
      <c r="C219" s="82"/>
      <c r="D219" s="82"/>
      <c r="E219" s="82"/>
      <c r="F219" s="82"/>
      <c r="G219" s="28"/>
      <c r="H219" s="28"/>
      <c r="I219" s="82"/>
      <c r="J219" s="83"/>
    </row>
    <row r="220" spans="1:10" s="45" customFormat="1" ht="15">
      <c r="A220" s="28"/>
      <c r="B220" s="84"/>
      <c r="C220" s="82"/>
      <c r="D220" s="82"/>
      <c r="E220" s="82"/>
      <c r="F220" s="82"/>
      <c r="G220" s="28"/>
      <c r="H220" s="28"/>
      <c r="I220" s="82"/>
      <c r="J220" s="83"/>
    </row>
    <row r="221" spans="1:10" s="45" customFormat="1" ht="15">
      <c r="A221" s="28"/>
      <c r="B221" s="84"/>
      <c r="C221" s="82"/>
      <c r="D221" s="82"/>
      <c r="E221" s="82"/>
      <c r="F221" s="82"/>
      <c r="G221" s="28"/>
      <c r="H221" s="28"/>
      <c r="I221" s="82"/>
      <c r="J221" s="83"/>
    </row>
    <row r="222" spans="1:10" s="45" customFormat="1" ht="15">
      <c r="A222" s="28"/>
      <c r="B222" s="84"/>
      <c r="C222" s="82"/>
      <c r="D222" s="82"/>
      <c r="E222" s="82"/>
      <c r="F222" s="82"/>
      <c r="G222" s="28"/>
      <c r="H222" s="28"/>
      <c r="I222" s="82"/>
      <c r="J222" s="83"/>
    </row>
    <row r="223" spans="1:10" s="45" customFormat="1" ht="15">
      <c r="A223" s="28"/>
      <c r="B223" s="84"/>
      <c r="C223" s="82"/>
      <c r="D223" s="82"/>
      <c r="E223" s="82"/>
      <c r="F223" s="82"/>
      <c r="G223" s="28"/>
      <c r="H223" s="28"/>
      <c r="I223" s="82"/>
      <c r="J223" s="83"/>
    </row>
    <row r="224" spans="1:10" s="45" customFormat="1" ht="15">
      <c r="A224" s="28"/>
      <c r="B224" s="84"/>
      <c r="C224" s="82"/>
      <c r="D224" s="82"/>
      <c r="E224" s="82"/>
      <c r="F224" s="82"/>
      <c r="G224" s="28"/>
      <c r="H224" s="28"/>
      <c r="I224" s="82"/>
      <c r="J224" s="83"/>
    </row>
    <row r="225" spans="1:10" s="45" customFormat="1" ht="15">
      <c r="A225" s="28"/>
      <c r="B225" s="84"/>
      <c r="C225" s="82"/>
      <c r="D225" s="82"/>
      <c r="E225" s="82"/>
      <c r="F225" s="82"/>
      <c r="G225" s="28"/>
      <c r="H225" s="28"/>
      <c r="I225" s="82"/>
      <c r="J225" s="83"/>
    </row>
    <row r="226" spans="1:10" s="45" customFormat="1" ht="15">
      <c r="A226" s="28"/>
      <c r="B226" s="84"/>
      <c r="C226" s="82"/>
      <c r="D226" s="82"/>
      <c r="E226" s="82"/>
      <c r="F226" s="82"/>
      <c r="G226" s="28"/>
      <c r="H226" s="28"/>
      <c r="I226" s="82"/>
      <c r="J226" s="83"/>
    </row>
    <row r="227" spans="1:10" s="45" customFormat="1" ht="15">
      <c r="A227" s="28"/>
      <c r="B227" s="84"/>
      <c r="C227" s="82"/>
      <c r="D227" s="82"/>
      <c r="E227" s="82"/>
      <c r="F227" s="82"/>
      <c r="G227" s="28"/>
      <c r="H227" s="28"/>
      <c r="I227" s="82"/>
      <c r="J227" s="83"/>
    </row>
    <row r="228" spans="1:10" s="45" customFormat="1" ht="15">
      <c r="A228" s="28"/>
      <c r="B228" s="84"/>
      <c r="C228" s="82"/>
      <c r="D228" s="82"/>
      <c r="E228" s="82"/>
      <c r="F228" s="82"/>
      <c r="G228" s="28"/>
      <c r="H228" s="28"/>
      <c r="I228" s="82"/>
      <c r="J228" s="83"/>
    </row>
    <row r="229" spans="1:10" s="45" customFormat="1" ht="15">
      <c r="A229" s="28"/>
      <c r="B229" s="84"/>
      <c r="C229" s="82"/>
      <c r="D229" s="82"/>
      <c r="E229" s="82"/>
      <c r="F229" s="82"/>
      <c r="G229" s="28"/>
      <c r="H229" s="28"/>
      <c r="I229" s="82"/>
      <c r="J229" s="83"/>
    </row>
    <row r="230" spans="1:10" s="45" customFormat="1" ht="15">
      <c r="A230" s="28"/>
      <c r="B230" s="84"/>
      <c r="C230" s="82"/>
      <c r="D230" s="82"/>
      <c r="E230" s="82"/>
      <c r="F230" s="82"/>
      <c r="G230" s="28"/>
      <c r="H230" s="28"/>
      <c r="I230" s="82"/>
      <c r="J230" s="83"/>
    </row>
    <row r="231" spans="1:10" s="45" customFormat="1" ht="15">
      <c r="A231" s="28"/>
      <c r="B231" s="84"/>
      <c r="C231" s="82"/>
      <c r="D231" s="82"/>
      <c r="E231" s="82"/>
      <c r="F231" s="82"/>
      <c r="G231" s="28"/>
      <c r="H231" s="28"/>
      <c r="I231" s="82"/>
      <c r="J231" s="83"/>
    </row>
    <row r="232" spans="1:10" s="45" customFormat="1" ht="15">
      <c r="A232" s="28"/>
      <c r="B232" s="84"/>
      <c r="C232" s="82"/>
      <c r="D232" s="82"/>
      <c r="E232" s="82"/>
      <c r="F232" s="82"/>
      <c r="G232" s="28"/>
      <c r="H232" s="28"/>
      <c r="I232" s="82"/>
      <c r="J232" s="83"/>
    </row>
    <row r="233" spans="1:10" s="45" customFormat="1" ht="15">
      <c r="A233" s="28"/>
      <c r="B233" s="84"/>
      <c r="C233" s="82"/>
      <c r="D233" s="82"/>
      <c r="E233" s="82"/>
      <c r="F233" s="82"/>
      <c r="G233" s="28"/>
      <c r="H233" s="28"/>
      <c r="I233" s="82"/>
      <c r="J233" s="83"/>
    </row>
    <row r="234" spans="1:10" s="45" customFormat="1" ht="15">
      <c r="A234" s="28"/>
      <c r="B234" s="84"/>
      <c r="C234" s="82"/>
      <c r="D234" s="82"/>
      <c r="E234" s="82"/>
      <c r="F234" s="82"/>
      <c r="G234" s="28"/>
      <c r="H234" s="28"/>
      <c r="I234" s="82"/>
      <c r="J234" s="83"/>
    </row>
    <row r="235" spans="1:10" s="45" customFormat="1" ht="15">
      <c r="A235" s="28"/>
      <c r="B235" s="84"/>
      <c r="C235" s="82"/>
      <c r="D235" s="82"/>
      <c r="E235" s="82"/>
      <c r="F235" s="82"/>
      <c r="G235" s="28"/>
      <c r="H235" s="28"/>
      <c r="I235" s="82"/>
      <c r="J235" s="83"/>
    </row>
    <row r="236" spans="1:10" s="45" customFormat="1" ht="15">
      <c r="A236" s="28"/>
      <c r="B236" s="84"/>
      <c r="C236" s="82"/>
      <c r="D236" s="82"/>
      <c r="E236" s="82"/>
      <c r="F236" s="82"/>
      <c r="G236" s="28"/>
      <c r="H236" s="28"/>
      <c r="I236" s="82"/>
      <c r="J236" s="83"/>
    </row>
    <row r="237" spans="1:10" s="45" customFormat="1" ht="15">
      <c r="A237" s="28"/>
      <c r="B237" s="84"/>
      <c r="C237" s="82"/>
      <c r="D237" s="82"/>
      <c r="E237" s="82"/>
      <c r="F237" s="82"/>
      <c r="G237" s="28"/>
      <c r="H237" s="28"/>
      <c r="I237" s="82"/>
      <c r="J237" s="83"/>
    </row>
    <row r="238" spans="1:10" s="45" customFormat="1" ht="15">
      <c r="A238" s="28"/>
      <c r="B238" s="84"/>
      <c r="C238" s="82"/>
      <c r="D238" s="82"/>
      <c r="E238" s="82"/>
      <c r="F238" s="82"/>
      <c r="G238" s="28"/>
      <c r="H238" s="28"/>
      <c r="I238" s="82"/>
      <c r="J238" s="83"/>
    </row>
    <row r="239" spans="1:10" s="45" customFormat="1" ht="15">
      <c r="A239" s="28"/>
      <c r="B239" s="84"/>
      <c r="C239" s="82"/>
      <c r="D239" s="82"/>
      <c r="E239" s="82"/>
      <c r="F239" s="82"/>
      <c r="G239" s="28"/>
      <c r="H239" s="28"/>
      <c r="I239" s="82"/>
      <c r="J239" s="83"/>
    </row>
    <row r="240" spans="1:10" s="45" customFormat="1" ht="15">
      <c r="A240" s="28"/>
      <c r="B240" s="84"/>
      <c r="C240" s="82"/>
      <c r="D240" s="82"/>
      <c r="E240" s="82"/>
      <c r="F240" s="82"/>
      <c r="G240" s="28"/>
      <c r="H240" s="28"/>
      <c r="I240" s="82"/>
      <c r="J240" s="83"/>
    </row>
    <row r="241" spans="1:10" s="45" customFormat="1" ht="15">
      <c r="A241" s="28"/>
      <c r="B241" s="84"/>
      <c r="C241" s="82"/>
      <c r="D241" s="82"/>
      <c r="E241" s="82"/>
      <c r="F241" s="82"/>
      <c r="G241" s="28"/>
      <c r="H241" s="28"/>
      <c r="I241" s="82"/>
      <c r="J241" s="83"/>
    </row>
    <row r="242" spans="1:10" s="45" customFormat="1" ht="15">
      <c r="A242" s="28"/>
      <c r="B242" s="84"/>
      <c r="C242" s="82"/>
      <c r="D242" s="82"/>
      <c r="E242" s="82"/>
      <c r="F242" s="82"/>
      <c r="G242" s="28"/>
      <c r="H242" s="28"/>
      <c r="I242" s="82"/>
      <c r="J242" s="83"/>
    </row>
    <row r="243" spans="1:10" s="45" customFormat="1" ht="15">
      <c r="A243" s="28"/>
      <c r="B243" s="84"/>
      <c r="C243" s="82"/>
      <c r="D243" s="82"/>
      <c r="E243" s="82"/>
      <c r="F243" s="82"/>
      <c r="G243" s="28"/>
      <c r="H243" s="28"/>
      <c r="I243" s="82"/>
      <c r="J243" s="83"/>
    </row>
    <row r="244" spans="1:10" s="45" customFormat="1" ht="15">
      <c r="A244" s="28"/>
      <c r="B244" s="84"/>
      <c r="C244" s="82"/>
      <c r="D244" s="82"/>
      <c r="E244" s="82"/>
      <c r="F244" s="82"/>
      <c r="G244" s="28"/>
      <c r="H244" s="28"/>
      <c r="I244" s="82"/>
      <c r="J244" s="83"/>
    </row>
    <row r="245" spans="1:10" s="45" customFormat="1" ht="15">
      <c r="A245" s="28"/>
      <c r="B245" s="84"/>
      <c r="C245" s="82"/>
      <c r="D245" s="82"/>
      <c r="E245" s="82"/>
      <c r="F245" s="82"/>
      <c r="G245" s="28"/>
      <c r="H245" s="28"/>
      <c r="I245" s="82"/>
      <c r="J245" s="83"/>
    </row>
    <row r="246" spans="1:10" s="45" customFormat="1" ht="15">
      <c r="A246" s="28"/>
      <c r="B246" s="84"/>
      <c r="C246" s="82"/>
      <c r="D246" s="82"/>
      <c r="E246" s="82"/>
      <c r="F246" s="82"/>
      <c r="G246" s="28"/>
      <c r="H246" s="28"/>
      <c r="I246" s="82"/>
      <c r="J246" s="83"/>
    </row>
    <row r="247" spans="1:10" s="45" customFormat="1" ht="15">
      <c r="A247" s="28"/>
      <c r="B247" s="84"/>
      <c r="C247" s="82"/>
      <c r="D247" s="82"/>
      <c r="E247" s="82"/>
      <c r="F247" s="82"/>
      <c r="G247" s="28"/>
      <c r="H247" s="28"/>
      <c r="I247" s="82"/>
      <c r="J247" s="83"/>
    </row>
    <row r="248" spans="1:10" s="45" customFormat="1" ht="15">
      <c r="A248" s="28"/>
      <c r="B248" s="84"/>
      <c r="C248" s="82"/>
      <c r="D248" s="82"/>
      <c r="E248" s="82"/>
      <c r="F248" s="82"/>
      <c r="G248" s="28"/>
      <c r="H248" s="28"/>
      <c r="I248" s="82"/>
      <c r="J248" s="83"/>
    </row>
    <row r="249" spans="1:10" s="45" customFormat="1" ht="15">
      <c r="A249" s="28"/>
      <c r="B249" s="84"/>
      <c r="C249" s="82"/>
      <c r="D249" s="82"/>
      <c r="E249" s="82"/>
      <c r="F249" s="82"/>
      <c r="G249" s="28"/>
      <c r="H249" s="28"/>
      <c r="I249" s="82"/>
      <c r="J249" s="83"/>
    </row>
    <row r="250" spans="1:10" s="45" customFormat="1" ht="15">
      <c r="A250" s="28"/>
      <c r="B250" s="84"/>
      <c r="C250" s="82"/>
      <c r="D250" s="82"/>
      <c r="E250" s="82"/>
      <c r="F250" s="82"/>
      <c r="G250" s="28"/>
      <c r="H250" s="28"/>
      <c r="I250" s="82"/>
      <c r="J250" s="83"/>
    </row>
    <row r="251" spans="1:10" s="45" customFormat="1" ht="15">
      <c r="A251" s="28"/>
      <c r="B251" s="84"/>
      <c r="C251" s="82"/>
      <c r="D251" s="82"/>
      <c r="E251" s="82"/>
      <c r="F251" s="82"/>
      <c r="G251" s="28"/>
      <c r="H251" s="28"/>
      <c r="I251" s="82"/>
      <c r="J251" s="83"/>
    </row>
    <row r="252" spans="1:10" s="45" customFormat="1" ht="15">
      <c r="A252" s="28"/>
      <c r="B252" s="84"/>
      <c r="C252" s="82"/>
      <c r="D252" s="82"/>
      <c r="E252" s="82"/>
      <c r="F252" s="82"/>
      <c r="G252" s="28"/>
      <c r="H252" s="28"/>
      <c r="I252" s="82"/>
      <c r="J252" s="83"/>
    </row>
    <row r="253" spans="1:10" s="45" customFormat="1" ht="15">
      <c r="A253" s="28"/>
      <c r="B253" s="84"/>
      <c r="C253" s="82"/>
      <c r="D253" s="82"/>
      <c r="E253" s="82"/>
      <c r="F253" s="82"/>
      <c r="G253" s="28"/>
      <c r="H253" s="28"/>
      <c r="I253" s="82"/>
      <c r="J253" s="83"/>
    </row>
    <row r="254" spans="1:10" s="45" customFormat="1" ht="15">
      <c r="A254" s="28"/>
      <c r="B254" s="84"/>
      <c r="C254" s="82"/>
      <c r="D254" s="82"/>
      <c r="E254" s="82"/>
      <c r="F254" s="82"/>
      <c r="G254" s="28"/>
      <c r="H254" s="28"/>
      <c r="I254" s="82"/>
      <c r="J254" s="83"/>
    </row>
    <row r="255" spans="1:10" s="45" customFormat="1" ht="15">
      <c r="A255" s="28"/>
      <c r="B255" s="84"/>
      <c r="C255" s="82"/>
      <c r="D255" s="82"/>
      <c r="E255" s="82"/>
      <c r="F255" s="82"/>
      <c r="G255" s="28"/>
      <c r="H255" s="28"/>
      <c r="I255" s="82"/>
      <c r="J255" s="83"/>
    </row>
    <row r="256" spans="1:10" s="45" customFormat="1" ht="15">
      <c r="A256" s="28"/>
      <c r="B256" s="84"/>
      <c r="C256" s="82"/>
      <c r="D256" s="82"/>
      <c r="E256" s="82"/>
      <c r="F256" s="82"/>
      <c r="G256" s="28"/>
      <c r="H256" s="28"/>
      <c r="I256" s="82"/>
      <c r="J256" s="83"/>
    </row>
    <row r="257" spans="1:10" s="45" customFormat="1" ht="15">
      <c r="A257" s="28"/>
      <c r="B257" s="84"/>
      <c r="C257" s="82"/>
      <c r="D257" s="82"/>
      <c r="E257" s="82"/>
      <c r="F257" s="82"/>
      <c r="G257" s="28"/>
      <c r="H257" s="28"/>
      <c r="I257" s="82"/>
      <c r="J257" s="83"/>
    </row>
    <row r="258" spans="1:10" s="45" customFormat="1" ht="15">
      <c r="A258" s="28"/>
      <c r="B258" s="84"/>
      <c r="C258" s="82"/>
      <c r="D258" s="82"/>
      <c r="E258" s="82"/>
      <c r="F258" s="82"/>
      <c r="G258" s="28"/>
      <c r="H258" s="28"/>
      <c r="I258" s="82"/>
      <c r="J258" s="83"/>
    </row>
    <row r="259" spans="1:10" s="45" customFormat="1" ht="15">
      <c r="A259" s="28"/>
      <c r="B259" s="84"/>
      <c r="C259" s="82"/>
      <c r="D259" s="82"/>
      <c r="E259" s="82"/>
      <c r="F259" s="82"/>
      <c r="G259" s="28"/>
      <c r="H259" s="28"/>
      <c r="I259" s="82"/>
      <c r="J259" s="83"/>
    </row>
    <row r="260" spans="1:10" s="45" customFormat="1" ht="15">
      <c r="A260" s="28"/>
      <c r="B260" s="84"/>
      <c r="C260" s="82"/>
      <c r="D260" s="82"/>
      <c r="E260" s="82"/>
      <c r="F260" s="82"/>
      <c r="G260" s="28"/>
      <c r="H260" s="28"/>
      <c r="I260" s="82"/>
      <c r="J260" s="83"/>
    </row>
    <row r="261" spans="1:10" s="45" customFormat="1" ht="15">
      <c r="A261" s="28"/>
      <c r="B261" s="84"/>
      <c r="C261" s="82"/>
      <c r="D261" s="82"/>
      <c r="E261" s="82"/>
      <c r="F261" s="82"/>
      <c r="G261" s="28"/>
      <c r="H261" s="28"/>
      <c r="I261" s="82"/>
      <c r="J261" s="83"/>
    </row>
    <row r="262" spans="1:10" s="45" customFormat="1" ht="15">
      <c r="A262" s="28"/>
      <c r="B262" s="84"/>
      <c r="C262" s="82"/>
      <c r="D262" s="82"/>
      <c r="E262" s="82"/>
      <c r="F262" s="82"/>
      <c r="G262" s="28"/>
      <c r="H262" s="28"/>
      <c r="I262" s="82"/>
      <c r="J262" s="83"/>
    </row>
    <row r="263" spans="1:10" s="45" customFormat="1" ht="15">
      <c r="A263" s="28"/>
      <c r="B263" s="84"/>
      <c r="C263" s="82"/>
      <c r="D263" s="82"/>
      <c r="E263" s="82"/>
      <c r="F263" s="82"/>
      <c r="G263" s="28"/>
      <c r="H263" s="28"/>
      <c r="I263" s="82"/>
      <c r="J263" s="83"/>
    </row>
    <row r="264" spans="1:10" s="45" customFormat="1" ht="15">
      <c r="A264" s="28"/>
      <c r="B264" s="84"/>
      <c r="C264" s="82"/>
      <c r="D264" s="82"/>
      <c r="E264" s="82"/>
      <c r="F264" s="82"/>
      <c r="G264" s="28"/>
      <c r="H264" s="28"/>
      <c r="I264" s="82"/>
      <c r="J264" s="83"/>
    </row>
    <row r="265" spans="1:10" s="45" customFormat="1" ht="15">
      <c r="A265" s="28"/>
      <c r="B265" s="84"/>
      <c r="C265" s="82"/>
      <c r="D265" s="82"/>
      <c r="E265" s="82"/>
      <c r="F265" s="82"/>
      <c r="G265" s="28"/>
      <c r="H265" s="28"/>
      <c r="I265" s="82"/>
      <c r="J265" s="83"/>
    </row>
    <row r="266" spans="1:10" s="45" customFormat="1" ht="15">
      <c r="A266" s="28"/>
      <c r="B266" s="84"/>
      <c r="C266" s="82"/>
      <c r="D266" s="82"/>
      <c r="E266" s="82"/>
      <c r="F266" s="82"/>
      <c r="G266" s="28"/>
      <c r="H266" s="28"/>
      <c r="I266" s="82"/>
      <c r="J266" s="83"/>
    </row>
    <row r="267" spans="1:10" s="45" customFormat="1" ht="15">
      <c r="A267" s="28"/>
      <c r="B267" s="84"/>
      <c r="C267" s="82"/>
      <c r="D267" s="82"/>
      <c r="E267" s="82"/>
      <c r="F267" s="82"/>
      <c r="G267" s="28"/>
      <c r="H267" s="28"/>
      <c r="I267" s="82"/>
      <c r="J267" s="83"/>
    </row>
    <row r="268" spans="1:10" s="45" customFormat="1" ht="15">
      <c r="A268" s="28"/>
      <c r="B268" s="84"/>
      <c r="C268" s="82"/>
      <c r="D268" s="82"/>
      <c r="E268" s="82"/>
      <c r="F268" s="82"/>
      <c r="G268" s="28"/>
      <c r="H268" s="28"/>
      <c r="I268" s="82"/>
      <c r="J268" s="83"/>
    </row>
    <row r="269" spans="1:10" s="45" customFormat="1" ht="15">
      <c r="A269" s="28"/>
      <c r="B269" s="84"/>
      <c r="C269" s="82"/>
      <c r="D269" s="82"/>
      <c r="E269" s="82"/>
      <c r="F269" s="82"/>
      <c r="G269" s="28"/>
      <c r="H269" s="28"/>
      <c r="I269" s="82"/>
      <c r="J269" s="83"/>
    </row>
    <row r="270" spans="1:10" s="45" customFormat="1" ht="15">
      <c r="A270" s="28"/>
      <c r="B270" s="84"/>
      <c r="C270" s="82"/>
      <c r="D270" s="82"/>
      <c r="E270" s="82"/>
      <c r="F270" s="82"/>
      <c r="G270" s="28"/>
      <c r="H270" s="28"/>
      <c r="I270" s="82"/>
      <c r="J270" s="83"/>
    </row>
    <row r="271" spans="1:10" s="45" customFormat="1" ht="15">
      <c r="A271" s="28"/>
      <c r="B271" s="84"/>
      <c r="C271" s="82"/>
      <c r="D271" s="82"/>
      <c r="E271" s="82"/>
      <c r="F271" s="82"/>
      <c r="G271" s="28"/>
      <c r="H271" s="28"/>
      <c r="I271" s="82"/>
      <c r="J271" s="83"/>
    </row>
    <row r="272" spans="1:10" s="45" customFormat="1" ht="15">
      <c r="A272" s="28"/>
      <c r="B272" s="84"/>
      <c r="C272" s="82"/>
      <c r="D272" s="82"/>
      <c r="E272" s="82"/>
      <c r="F272" s="82"/>
      <c r="G272" s="28"/>
      <c r="H272" s="28"/>
      <c r="I272" s="82"/>
      <c r="J272" s="83"/>
    </row>
    <row r="273" spans="1:10" s="45" customFormat="1" ht="15">
      <c r="A273" s="28"/>
      <c r="B273" s="84"/>
      <c r="C273" s="82"/>
      <c r="D273" s="82"/>
      <c r="E273" s="82"/>
      <c r="F273" s="82"/>
      <c r="G273" s="28"/>
      <c r="H273" s="28"/>
      <c r="I273" s="82"/>
      <c r="J273" s="83"/>
    </row>
    <row r="274" spans="1:10" s="45" customFormat="1" ht="15">
      <c r="A274" s="28"/>
      <c r="B274" s="84"/>
      <c r="C274" s="82"/>
      <c r="D274" s="82"/>
      <c r="E274" s="82"/>
      <c r="F274" s="82"/>
      <c r="G274" s="28"/>
      <c r="H274" s="28"/>
      <c r="I274" s="82"/>
      <c r="J274" s="83"/>
    </row>
    <row r="275" spans="1:10" s="45" customFormat="1" ht="15">
      <c r="A275" s="28"/>
      <c r="B275" s="84"/>
      <c r="C275" s="82"/>
      <c r="D275" s="82"/>
      <c r="E275" s="82"/>
      <c r="F275" s="82"/>
      <c r="G275" s="28"/>
      <c r="H275" s="28"/>
      <c r="I275" s="82"/>
      <c r="J275" s="83"/>
    </row>
    <row r="276" spans="1:10" s="45" customFormat="1" ht="15">
      <c r="A276" s="28"/>
      <c r="B276" s="84"/>
      <c r="C276" s="82"/>
      <c r="D276" s="82"/>
      <c r="E276" s="82"/>
      <c r="F276" s="82"/>
      <c r="G276" s="28"/>
      <c r="H276" s="28"/>
      <c r="I276" s="82"/>
      <c r="J276" s="83"/>
    </row>
    <row r="277" spans="1:10" s="45" customFormat="1" ht="15">
      <c r="A277" s="28"/>
      <c r="B277" s="84"/>
      <c r="C277" s="82"/>
      <c r="D277" s="82"/>
      <c r="E277" s="82"/>
      <c r="F277" s="82"/>
      <c r="G277" s="28"/>
      <c r="H277" s="28"/>
      <c r="I277" s="82"/>
      <c r="J277" s="83"/>
    </row>
    <row r="278" spans="1:10" s="45" customFormat="1" ht="15">
      <c r="A278" s="28"/>
      <c r="B278" s="84"/>
      <c r="C278" s="82"/>
      <c r="D278" s="82"/>
      <c r="E278" s="82"/>
      <c r="F278" s="82"/>
      <c r="G278" s="28"/>
      <c r="H278" s="28"/>
      <c r="I278" s="82"/>
      <c r="J278" s="83"/>
    </row>
    <row r="279" spans="1:10" s="45" customFormat="1" ht="15">
      <c r="A279" s="28"/>
      <c r="B279" s="84"/>
      <c r="C279" s="82"/>
      <c r="D279" s="82"/>
      <c r="E279" s="82"/>
      <c r="F279" s="82"/>
      <c r="G279" s="28"/>
      <c r="H279" s="28"/>
      <c r="I279" s="82"/>
      <c r="J279" s="83"/>
    </row>
    <row r="280" spans="1:10" s="45" customFormat="1" ht="15">
      <c r="A280" s="28"/>
      <c r="B280" s="84"/>
      <c r="C280" s="82"/>
      <c r="D280" s="82"/>
      <c r="E280" s="82"/>
      <c r="F280" s="82"/>
      <c r="G280" s="28"/>
      <c r="H280" s="28"/>
      <c r="I280" s="82"/>
      <c r="J280" s="83"/>
    </row>
    <row r="281" spans="1:10" s="45" customFormat="1" ht="15">
      <c r="A281" s="28"/>
      <c r="B281" s="84"/>
      <c r="C281" s="82"/>
      <c r="D281" s="82"/>
      <c r="E281" s="82"/>
      <c r="F281" s="82"/>
      <c r="G281" s="28"/>
      <c r="H281" s="28"/>
      <c r="I281" s="82"/>
      <c r="J281" s="83"/>
    </row>
    <row r="282" spans="1:10" s="45" customFormat="1" ht="15">
      <c r="A282" s="28"/>
      <c r="B282" s="84"/>
      <c r="C282" s="82"/>
      <c r="D282" s="82"/>
      <c r="E282" s="82"/>
      <c r="F282" s="82"/>
      <c r="G282" s="28"/>
      <c r="H282" s="28"/>
      <c r="I282" s="82"/>
      <c r="J282" s="83"/>
    </row>
    <row r="283" spans="1:10" s="45" customFormat="1" ht="15">
      <c r="A283" s="28"/>
      <c r="B283" s="84"/>
      <c r="C283" s="82"/>
      <c r="D283" s="82"/>
      <c r="E283" s="82"/>
      <c r="F283" s="82"/>
      <c r="G283" s="28"/>
      <c r="H283" s="28"/>
      <c r="I283" s="82"/>
      <c r="J283" s="83"/>
    </row>
    <row r="284" spans="1:10" s="45" customFormat="1" ht="15">
      <c r="A284" s="28"/>
      <c r="B284" s="84"/>
      <c r="C284" s="82"/>
      <c r="D284" s="82"/>
      <c r="E284" s="82"/>
      <c r="F284" s="82"/>
      <c r="G284" s="28"/>
      <c r="H284" s="28"/>
      <c r="I284" s="82"/>
      <c r="J284" s="83"/>
    </row>
    <row r="285" spans="1:10" s="45" customFormat="1" ht="15">
      <c r="A285" s="28"/>
      <c r="B285" s="84"/>
      <c r="C285" s="82"/>
      <c r="D285" s="82"/>
      <c r="E285" s="82"/>
      <c r="F285" s="82"/>
      <c r="G285" s="28"/>
      <c r="H285" s="28"/>
      <c r="I285" s="82"/>
      <c r="J285" s="83"/>
    </row>
    <row r="286" spans="1:10" s="45" customFormat="1" ht="15">
      <c r="A286" s="28"/>
      <c r="B286" s="84"/>
      <c r="C286" s="82"/>
      <c r="D286" s="82"/>
      <c r="E286" s="82"/>
      <c r="F286" s="82"/>
      <c r="G286" s="28"/>
      <c r="H286" s="28"/>
      <c r="I286" s="82"/>
      <c r="J286" s="83"/>
    </row>
    <row r="287" spans="1:10" s="45" customFormat="1" ht="15">
      <c r="A287" s="28"/>
      <c r="B287" s="84"/>
      <c r="C287" s="82"/>
      <c r="D287" s="82"/>
      <c r="E287" s="82"/>
      <c r="F287" s="82"/>
      <c r="G287" s="28"/>
      <c r="H287" s="28"/>
      <c r="I287" s="82"/>
      <c r="J287" s="83"/>
    </row>
    <row r="288" spans="1:10" s="45" customFormat="1" ht="15">
      <c r="A288" s="28"/>
      <c r="B288" s="84"/>
      <c r="C288" s="82"/>
      <c r="D288" s="82"/>
      <c r="E288" s="82"/>
      <c r="F288" s="82"/>
      <c r="G288" s="28"/>
      <c r="H288" s="28"/>
      <c r="I288" s="82"/>
      <c r="J288" s="83"/>
    </row>
    <row r="289" spans="1:10" s="45" customFormat="1" ht="15">
      <c r="A289" s="28"/>
      <c r="B289" s="84"/>
      <c r="C289" s="82"/>
      <c r="D289" s="82"/>
      <c r="E289" s="82"/>
      <c r="F289" s="82"/>
      <c r="G289" s="28"/>
      <c r="H289" s="28"/>
      <c r="I289" s="82"/>
      <c r="J289" s="83"/>
    </row>
    <row r="290" spans="1:10" s="45" customFormat="1" ht="15">
      <c r="A290" s="28"/>
      <c r="B290" s="84"/>
      <c r="C290" s="82"/>
      <c r="D290" s="82"/>
      <c r="E290" s="82"/>
      <c r="F290" s="82"/>
      <c r="G290" s="28"/>
      <c r="H290" s="28"/>
      <c r="I290" s="82"/>
      <c r="J290" s="83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r:id="rId1"/>
  <headerFooter>
    <oddFooter>&amp;CСтраница &amp;P из &amp;N</oddFooter>
  </headerFooter>
  <rowBreaks count="2" manualBreakCount="2">
    <brk id="32" max="8" man="1"/>
    <brk id="6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4"/>
  <sheetViews>
    <sheetView view="pageBreakPreview" zoomScale="130" zoomScaleNormal="175" zoomScaleSheetLayoutView="130" zoomScalePageLayoutView="120" workbookViewId="0" topLeftCell="A1">
      <selection activeCell="B3" sqref="B3"/>
    </sheetView>
  </sheetViews>
  <sheetFormatPr defaultColWidth="9.140625" defaultRowHeight="15"/>
  <cols>
    <col min="1" max="1" width="7.7109375" style="7" customWidth="1"/>
    <col min="2" max="2" width="45.28125" style="3" customWidth="1"/>
    <col min="3" max="3" width="17.7109375" style="4" customWidth="1"/>
    <col min="4" max="4" width="12.140625" style="4" customWidth="1"/>
    <col min="5" max="5" width="13.28125" style="4" customWidth="1"/>
    <col min="6" max="6" width="7.7109375" style="4" customWidth="1"/>
    <col min="7" max="7" width="6.8515625" style="9" customWidth="1"/>
    <col min="8" max="8" width="13.421875" style="9" customWidth="1"/>
    <col min="9" max="9" width="13.7109375" style="5" customWidth="1"/>
    <col min="10" max="10" width="9.140625" style="1" customWidth="1"/>
    <col min="11" max="16384" width="9.140625" style="35" customWidth="1"/>
  </cols>
  <sheetData>
    <row r="1" spans="1:10" s="36" customFormat="1" ht="15.75">
      <c r="A1" s="12" t="s">
        <v>305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tr">
        <f>общее!E9</f>
        <v>Частный дом</v>
      </c>
      <c r="C2" s="37"/>
      <c r="D2" s="37"/>
      <c r="E2" s="37"/>
      <c r="F2" s="37"/>
      <c r="G2" s="37"/>
      <c r="H2" s="37"/>
      <c r="I2" s="37"/>
    </row>
    <row r="3" spans="1:10" s="36" customFormat="1" ht="15.75" thickBot="1">
      <c r="A3" s="13" t="s">
        <v>8</v>
      </c>
      <c r="B3" s="13"/>
      <c r="C3" s="13"/>
      <c r="D3" s="13"/>
      <c r="E3" s="13"/>
      <c r="F3" s="13"/>
      <c r="G3" s="13"/>
      <c r="H3" s="18" t="s">
        <v>7</v>
      </c>
      <c r="I3" s="13"/>
      <c r="J3" s="14"/>
    </row>
    <row r="4" spans="1:10" s="36" customFormat="1" ht="15.75" customHeight="1" thickBot="1">
      <c r="A4" s="19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26</v>
      </c>
      <c r="I4" s="21" t="s">
        <v>27</v>
      </c>
      <c r="J4" s="14"/>
    </row>
    <row r="5" spans="1:13" s="36" customFormat="1" ht="15.75" thickBot="1">
      <c r="A5" s="22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4">
        <v>9</v>
      </c>
      <c r="J5" s="14"/>
      <c r="M5" s="36">
        <v>40.2</v>
      </c>
    </row>
    <row r="6" spans="1:12" s="36" customFormat="1" ht="26.25">
      <c r="A6" s="199">
        <v>1</v>
      </c>
      <c r="B6" s="200" t="s">
        <v>296</v>
      </c>
      <c r="C6" s="201" t="s">
        <v>9</v>
      </c>
      <c r="D6" s="201" t="s">
        <v>9</v>
      </c>
      <c r="E6" s="202" t="s">
        <v>297</v>
      </c>
      <c r="F6" s="201" t="s">
        <v>10</v>
      </c>
      <c r="G6" s="203">
        <v>1</v>
      </c>
      <c r="H6" s="204">
        <v>258837</v>
      </c>
      <c r="I6" s="205">
        <f>PRODUCT(G6:H6)</f>
        <v>258837</v>
      </c>
      <c r="J6" s="14"/>
      <c r="L6" s="113">
        <v>4450</v>
      </c>
    </row>
    <row r="7" spans="1:12" s="36" customFormat="1" ht="39">
      <c r="A7" s="188">
        <v>2</v>
      </c>
      <c r="B7" s="206" t="s">
        <v>299</v>
      </c>
      <c r="C7" s="187"/>
      <c r="D7" s="187"/>
      <c r="E7" s="187" t="s">
        <v>298</v>
      </c>
      <c r="F7" s="187" t="s">
        <v>35</v>
      </c>
      <c r="G7" s="188">
        <v>1</v>
      </c>
      <c r="H7" s="189">
        <v>20880</v>
      </c>
      <c r="I7" s="207">
        <f>PRODUCT(G7:H7)</f>
        <v>20880</v>
      </c>
      <c r="J7" s="14"/>
      <c r="L7" s="184"/>
    </row>
    <row r="8" spans="1:12" s="36" customFormat="1" ht="15">
      <c r="A8" s="188">
        <v>3</v>
      </c>
      <c r="B8" s="186" t="s">
        <v>301</v>
      </c>
      <c r="C8" s="187"/>
      <c r="D8" s="187"/>
      <c r="E8" s="187" t="s">
        <v>300</v>
      </c>
      <c r="F8" s="187" t="s">
        <v>35</v>
      </c>
      <c r="G8" s="188">
        <v>1</v>
      </c>
      <c r="H8" s="189">
        <v>21000</v>
      </c>
      <c r="I8" s="207">
        <f>PRODUCT(G8:H8)</f>
        <v>21000</v>
      </c>
      <c r="J8" s="14"/>
      <c r="L8" s="184"/>
    </row>
    <row r="9" spans="1:12" s="36" customFormat="1" ht="15">
      <c r="A9" s="188">
        <v>4</v>
      </c>
      <c r="B9" s="186" t="s">
        <v>302</v>
      </c>
      <c r="C9" s="187"/>
      <c r="D9" s="187"/>
      <c r="E9" s="187" t="s">
        <v>303</v>
      </c>
      <c r="F9" s="187" t="s">
        <v>35</v>
      </c>
      <c r="G9" s="188">
        <v>1</v>
      </c>
      <c r="H9" s="189">
        <v>12272</v>
      </c>
      <c r="I9" s="207">
        <f>PRODUCT(G9:H9)</f>
        <v>12272</v>
      </c>
      <c r="J9" s="14"/>
      <c r="L9" s="184"/>
    </row>
    <row r="10" spans="1:12" s="36" customFormat="1" ht="15">
      <c r="A10" s="188">
        <v>5</v>
      </c>
      <c r="B10" s="186" t="s">
        <v>304</v>
      </c>
      <c r="C10" s="187"/>
      <c r="D10" s="187"/>
      <c r="E10" s="187" t="s">
        <v>303</v>
      </c>
      <c r="F10" s="187" t="s">
        <v>35</v>
      </c>
      <c r="G10" s="188">
        <v>1</v>
      </c>
      <c r="H10" s="189">
        <v>4438</v>
      </c>
      <c r="I10" s="207">
        <f>PRODUCT(G10:H10)</f>
        <v>4438</v>
      </c>
      <c r="J10" s="14"/>
      <c r="L10" s="184"/>
    </row>
    <row r="11" spans="1:12" s="36" customFormat="1" ht="15">
      <c r="A11" s="188">
        <v>6</v>
      </c>
      <c r="B11" s="186" t="s">
        <v>137</v>
      </c>
      <c r="C11" s="187"/>
      <c r="D11" s="187"/>
      <c r="E11" s="187" t="s">
        <v>297</v>
      </c>
      <c r="F11" s="187" t="s">
        <v>10</v>
      </c>
      <c r="G11" s="188">
        <v>1</v>
      </c>
      <c r="H11" s="189">
        <v>95109</v>
      </c>
      <c r="I11" s="207">
        <f aca="true" t="shared" si="0" ref="I11:I74">PRODUCT(G11:H11)</f>
        <v>95109</v>
      </c>
      <c r="J11" s="14"/>
      <c r="L11" s="88">
        <v>1870</v>
      </c>
    </row>
    <row r="12" spans="1:12" s="36" customFormat="1" ht="15">
      <c r="A12" s="7">
        <v>7</v>
      </c>
      <c r="B12" s="3" t="s">
        <v>138</v>
      </c>
      <c r="C12" s="4" t="s">
        <v>196</v>
      </c>
      <c r="D12" s="4" t="s">
        <v>197</v>
      </c>
      <c r="E12" s="4" t="s">
        <v>198</v>
      </c>
      <c r="F12" s="4" t="s">
        <v>10</v>
      </c>
      <c r="G12" s="33">
        <v>2</v>
      </c>
      <c r="H12" s="92">
        <f aca="true" t="shared" si="1" ref="H12:H72">PRODUCT(L12,$M$5)</f>
        <v>144.318</v>
      </c>
      <c r="I12" s="91">
        <f t="shared" si="0"/>
        <v>288.636</v>
      </c>
      <c r="J12" s="14"/>
      <c r="L12" s="88">
        <v>3.59</v>
      </c>
    </row>
    <row r="13" spans="1:12" s="36" customFormat="1" ht="15">
      <c r="A13" s="7">
        <v>8</v>
      </c>
      <c r="B13" s="3" t="s">
        <v>139</v>
      </c>
      <c r="C13" s="4" t="s">
        <v>196</v>
      </c>
      <c r="D13" s="4" t="s">
        <v>9</v>
      </c>
      <c r="E13" s="4" t="s">
        <v>198</v>
      </c>
      <c r="F13" s="4" t="s">
        <v>10</v>
      </c>
      <c r="G13" s="33">
        <v>8</v>
      </c>
      <c r="H13" s="92">
        <f t="shared" si="1"/>
        <v>233.16</v>
      </c>
      <c r="I13" s="91">
        <f t="shared" si="0"/>
        <v>1865.28</v>
      </c>
      <c r="J13" s="14"/>
      <c r="L13" s="88">
        <v>5.8</v>
      </c>
    </row>
    <row r="14" spans="1:12" s="36" customFormat="1" ht="15">
      <c r="A14" s="7">
        <v>9</v>
      </c>
      <c r="B14" s="3" t="s">
        <v>140</v>
      </c>
      <c r="C14" s="4" t="s">
        <v>196</v>
      </c>
      <c r="D14" s="4" t="s">
        <v>9</v>
      </c>
      <c r="E14" s="4" t="s">
        <v>198</v>
      </c>
      <c r="F14" s="4" t="s">
        <v>10</v>
      </c>
      <c r="G14" s="33">
        <v>12</v>
      </c>
      <c r="H14" s="92">
        <f t="shared" si="1"/>
        <v>506.52000000000004</v>
      </c>
      <c r="I14" s="91">
        <f t="shared" si="0"/>
        <v>6078.240000000001</v>
      </c>
      <c r="J14" s="14"/>
      <c r="L14" s="88">
        <v>12.6</v>
      </c>
    </row>
    <row r="15" spans="1:12" s="36" customFormat="1" ht="15">
      <c r="A15" s="7">
        <v>10</v>
      </c>
      <c r="B15" s="3" t="s">
        <v>141</v>
      </c>
      <c r="C15" s="4" t="s">
        <v>196</v>
      </c>
      <c r="D15" s="4" t="s">
        <v>9</v>
      </c>
      <c r="E15" s="4" t="s">
        <v>198</v>
      </c>
      <c r="F15" s="4" t="s">
        <v>10</v>
      </c>
      <c r="G15" s="33">
        <v>4</v>
      </c>
      <c r="H15" s="92">
        <f t="shared" si="1"/>
        <v>1029.1200000000001</v>
      </c>
      <c r="I15" s="91">
        <f t="shared" si="0"/>
        <v>4116.4800000000005</v>
      </c>
      <c r="J15" s="14"/>
      <c r="L15" s="88">
        <v>25.6</v>
      </c>
    </row>
    <row r="16" spans="1:12" s="36" customFormat="1" ht="15">
      <c r="A16" s="7">
        <v>11</v>
      </c>
      <c r="B16" s="3" t="s">
        <v>142</v>
      </c>
      <c r="C16" s="4" t="s">
        <v>199</v>
      </c>
      <c r="D16" s="4" t="s">
        <v>9</v>
      </c>
      <c r="E16" s="4" t="s">
        <v>198</v>
      </c>
      <c r="F16" s="4" t="s">
        <v>10</v>
      </c>
      <c r="G16" s="33">
        <v>1</v>
      </c>
      <c r="H16" s="92">
        <f t="shared" si="1"/>
        <v>136.68</v>
      </c>
      <c r="I16" s="91">
        <f t="shared" si="0"/>
        <v>136.68</v>
      </c>
      <c r="J16" s="14"/>
      <c r="L16" s="88">
        <v>3.4</v>
      </c>
    </row>
    <row r="17" spans="1:12" s="36" customFormat="1" ht="15">
      <c r="A17" s="7">
        <v>12</v>
      </c>
      <c r="B17" s="3" t="s">
        <v>143</v>
      </c>
      <c r="C17" s="4" t="s">
        <v>199</v>
      </c>
      <c r="D17" s="4" t="s">
        <v>9</v>
      </c>
      <c r="E17" s="4" t="s">
        <v>198</v>
      </c>
      <c r="F17" s="4" t="s">
        <v>10</v>
      </c>
      <c r="G17" s="33">
        <v>2</v>
      </c>
      <c r="H17" s="92">
        <f t="shared" si="1"/>
        <v>176.88000000000002</v>
      </c>
      <c r="I17" s="91">
        <f t="shared" si="0"/>
        <v>353.76000000000005</v>
      </c>
      <c r="J17" s="14"/>
      <c r="L17" s="88">
        <v>4.4</v>
      </c>
    </row>
    <row r="18" spans="1:12" s="36" customFormat="1" ht="15">
      <c r="A18" s="7">
        <v>13</v>
      </c>
      <c r="B18" s="3" t="s">
        <v>144</v>
      </c>
      <c r="C18" s="4" t="s">
        <v>199</v>
      </c>
      <c r="D18" s="4" t="s">
        <v>9</v>
      </c>
      <c r="E18" s="4" t="s">
        <v>198</v>
      </c>
      <c r="F18" s="4" t="s">
        <v>10</v>
      </c>
      <c r="G18" s="33">
        <v>3</v>
      </c>
      <c r="H18" s="92">
        <f t="shared" si="1"/>
        <v>357.78000000000003</v>
      </c>
      <c r="I18" s="91">
        <f t="shared" si="0"/>
        <v>1073.3400000000001</v>
      </c>
      <c r="J18" s="14"/>
      <c r="L18" s="88">
        <v>8.9</v>
      </c>
    </row>
    <row r="19" spans="1:12" s="36" customFormat="1" ht="15">
      <c r="A19" s="7">
        <v>14</v>
      </c>
      <c r="B19" s="3" t="s">
        <v>145</v>
      </c>
      <c r="C19" s="4" t="s">
        <v>200</v>
      </c>
      <c r="D19" s="4" t="s">
        <v>201</v>
      </c>
      <c r="E19" s="4" t="s">
        <v>202</v>
      </c>
      <c r="F19" s="4" t="s">
        <v>10</v>
      </c>
      <c r="G19" s="33">
        <v>1</v>
      </c>
      <c r="H19" s="92">
        <f t="shared" si="1"/>
        <v>2613</v>
      </c>
      <c r="I19" s="91">
        <f t="shared" si="0"/>
        <v>2613</v>
      </c>
      <c r="J19" s="14"/>
      <c r="L19" s="88">
        <v>65</v>
      </c>
    </row>
    <row r="20" spans="1:12" s="36" customFormat="1" ht="15">
      <c r="A20" s="7">
        <v>15</v>
      </c>
      <c r="B20" s="3" t="s">
        <v>146</v>
      </c>
      <c r="C20" s="4" t="s">
        <v>203</v>
      </c>
      <c r="D20" s="4" t="s">
        <v>9</v>
      </c>
      <c r="E20" s="4" t="s">
        <v>202</v>
      </c>
      <c r="F20" s="4" t="s">
        <v>10</v>
      </c>
      <c r="G20" s="33">
        <v>1</v>
      </c>
      <c r="H20" s="92">
        <f t="shared" si="1"/>
        <v>4100.400000000001</v>
      </c>
      <c r="I20" s="91">
        <f t="shared" si="0"/>
        <v>4100.400000000001</v>
      </c>
      <c r="J20" s="14"/>
      <c r="L20" s="88">
        <v>102</v>
      </c>
    </row>
    <row r="21" spans="1:12" s="36" customFormat="1" ht="15">
      <c r="A21" s="7">
        <v>16</v>
      </c>
      <c r="B21" s="3" t="s">
        <v>11</v>
      </c>
      <c r="C21" s="4" t="s">
        <v>9</v>
      </c>
      <c r="D21" s="4" t="s">
        <v>9</v>
      </c>
      <c r="E21" s="4" t="s">
        <v>12</v>
      </c>
      <c r="F21" s="4" t="s">
        <v>10</v>
      </c>
      <c r="G21" s="33">
        <v>3</v>
      </c>
      <c r="H21" s="92">
        <f t="shared" si="1"/>
        <v>502.50000000000006</v>
      </c>
      <c r="I21" s="91">
        <f t="shared" si="0"/>
        <v>1507.5000000000002</v>
      </c>
      <c r="J21" s="14"/>
      <c r="L21" s="88">
        <v>12.5</v>
      </c>
    </row>
    <row r="22" spans="1:12" s="36" customFormat="1" ht="15">
      <c r="A22" s="7">
        <v>17</v>
      </c>
      <c r="B22" s="3" t="s">
        <v>147</v>
      </c>
      <c r="C22" s="4" t="s">
        <v>9</v>
      </c>
      <c r="D22" s="4" t="s">
        <v>9</v>
      </c>
      <c r="E22" s="4" t="s">
        <v>9</v>
      </c>
      <c r="F22" s="4" t="s">
        <v>10</v>
      </c>
      <c r="G22" s="33">
        <v>1</v>
      </c>
      <c r="H22" s="92">
        <f t="shared" si="1"/>
        <v>3819.0000000000005</v>
      </c>
      <c r="I22" s="91">
        <f t="shared" si="0"/>
        <v>3819.0000000000005</v>
      </c>
      <c r="J22" s="14"/>
      <c r="L22" s="88">
        <v>95</v>
      </c>
    </row>
    <row r="23" spans="1:12" s="36" customFormat="1" ht="15">
      <c r="A23" s="7">
        <v>18</v>
      </c>
      <c r="B23" s="3" t="s">
        <v>148</v>
      </c>
      <c r="C23" s="4" t="s">
        <v>204</v>
      </c>
      <c r="D23" s="4" t="s">
        <v>9</v>
      </c>
      <c r="E23" s="4" t="s">
        <v>13</v>
      </c>
      <c r="F23" s="4" t="s">
        <v>10</v>
      </c>
      <c r="G23" s="33">
        <v>6</v>
      </c>
      <c r="H23" s="92">
        <f t="shared" si="1"/>
        <v>824.1</v>
      </c>
      <c r="I23" s="91">
        <f t="shared" si="0"/>
        <v>4944.6</v>
      </c>
      <c r="J23" s="14"/>
      <c r="L23" s="88">
        <v>20.5</v>
      </c>
    </row>
    <row r="24" spans="1:12" s="36" customFormat="1" ht="15">
      <c r="A24" s="7">
        <v>19</v>
      </c>
      <c r="B24" s="3" t="s">
        <v>149</v>
      </c>
      <c r="C24" s="4" t="s">
        <v>205</v>
      </c>
      <c r="D24" s="4" t="s">
        <v>9</v>
      </c>
      <c r="E24" s="4" t="s">
        <v>13</v>
      </c>
      <c r="F24" s="4" t="s">
        <v>10</v>
      </c>
      <c r="G24" s="33">
        <v>3</v>
      </c>
      <c r="H24" s="92">
        <f t="shared" si="1"/>
        <v>301.5</v>
      </c>
      <c r="I24" s="91">
        <f t="shared" si="0"/>
        <v>904.5</v>
      </c>
      <c r="J24" s="14"/>
      <c r="L24" s="88">
        <v>7.5</v>
      </c>
    </row>
    <row r="25" spans="1:12" s="36" customFormat="1" ht="15">
      <c r="A25" s="7">
        <v>20</v>
      </c>
      <c r="B25" s="3" t="s">
        <v>150</v>
      </c>
      <c r="C25" s="4" t="s">
        <v>204</v>
      </c>
      <c r="D25" s="4" t="s">
        <v>9</v>
      </c>
      <c r="E25" s="4" t="s">
        <v>13</v>
      </c>
      <c r="F25" s="4" t="s">
        <v>10</v>
      </c>
      <c r="G25" s="33">
        <v>4</v>
      </c>
      <c r="H25" s="92">
        <f t="shared" si="1"/>
        <v>410.04</v>
      </c>
      <c r="I25" s="91">
        <f t="shared" si="0"/>
        <v>1640.16</v>
      </c>
      <c r="J25" s="14"/>
      <c r="L25" s="88">
        <v>10.2</v>
      </c>
    </row>
    <row r="26" spans="1:12" s="36" customFormat="1" ht="15">
      <c r="A26" s="7">
        <v>21</v>
      </c>
      <c r="B26" s="3" t="s">
        <v>151</v>
      </c>
      <c r="C26" s="4" t="s">
        <v>9</v>
      </c>
      <c r="D26" s="4" t="s">
        <v>9</v>
      </c>
      <c r="E26" s="4" t="s">
        <v>206</v>
      </c>
      <c r="F26" s="4" t="s">
        <v>10</v>
      </c>
      <c r="G26" s="33">
        <v>2</v>
      </c>
      <c r="H26" s="92">
        <f t="shared" si="1"/>
        <v>623.1</v>
      </c>
      <c r="I26" s="91">
        <f t="shared" si="0"/>
        <v>1246.2</v>
      </c>
      <c r="J26" s="14"/>
      <c r="L26" s="88">
        <v>15.5</v>
      </c>
    </row>
    <row r="27" spans="1:12" s="36" customFormat="1" ht="15">
      <c r="A27" s="7">
        <v>22</v>
      </c>
      <c r="B27" s="3" t="s">
        <v>152</v>
      </c>
      <c r="C27" s="4" t="s">
        <v>9</v>
      </c>
      <c r="D27" s="4" t="s">
        <v>9</v>
      </c>
      <c r="E27" s="4" t="s">
        <v>207</v>
      </c>
      <c r="F27" s="4" t="s">
        <v>10</v>
      </c>
      <c r="G27" s="33">
        <v>1</v>
      </c>
      <c r="H27" s="92">
        <f t="shared" si="1"/>
        <v>1085.4</v>
      </c>
      <c r="I27" s="91">
        <f t="shared" si="0"/>
        <v>1085.4</v>
      </c>
      <c r="J27" s="14"/>
      <c r="L27" s="88">
        <v>27</v>
      </c>
    </row>
    <row r="28" spans="1:12" s="36" customFormat="1" ht="15">
      <c r="A28" s="7">
        <v>23</v>
      </c>
      <c r="B28" s="3" t="s">
        <v>153</v>
      </c>
      <c r="C28" s="4" t="s">
        <v>9</v>
      </c>
      <c r="D28" s="4" t="s">
        <v>9</v>
      </c>
      <c r="E28" s="4" t="s">
        <v>207</v>
      </c>
      <c r="F28" s="4" t="s">
        <v>10</v>
      </c>
      <c r="G28" s="33">
        <v>1</v>
      </c>
      <c r="H28" s="92">
        <f t="shared" si="1"/>
        <v>1165.8000000000002</v>
      </c>
      <c r="I28" s="91">
        <f t="shared" si="0"/>
        <v>1165.8000000000002</v>
      </c>
      <c r="J28" s="14"/>
      <c r="L28" s="88">
        <v>29</v>
      </c>
    </row>
    <row r="29" spans="1:12" s="36" customFormat="1" ht="15">
      <c r="A29" s="7">
        <v>24</v>
      </c>
      <c r="B29" s="3" t="s">
        <v>154</v>
      </c>
      <c r="C29" s="4" t="s">
        <v>9</v>
      </c>
      <c r="D29" s="4" t="s">
        <v>9</v>
      </c>
      <c r="E29" s="4" t="s">
        <v>207</v>
      </c>
      <c r="F29" s="4" t="s">
        <v>10</v>
      </c>
      <c r="G29" s="33">
        <v>2</v>
      </c>
      <c r="H29" s="92">
        <f t="shared" si="1"/>
        <v>1165.8000000000002</v>
      </c>
      <c r="I29" s="91">
        <f t="shared" si="0"/>
        <v>2331.6000000000004</v>
      </c>
      <c r="J29" s="14"/>
      <c r="L29" s="88">
        <v>29</v>
      </c>
    </row>
    <row r="30" spans="1:12" s="36" customFormat="1" ht="15">
      <c r="A30" s="7">
        <v>25</v>
      </c>
      <c r="B30" s="3" t="s">
        <v>155</v>
      </c>
      <c r="C30" s="4" t="s">
        <v>9</v>
      </c>
      <c r="D30" s="4" t="s">
        <v>9</v>
      </c>
      <c r="E30" s="4" t="s">
        <v>207</v>
      </c>
      <c r="F30" s="4" t="s">
        <v>10</v>
      </c>
      <c r="G30" s="33">
        <v>2</v>
      </c>
      <c r="H30" s="92">
        <f t="shared" si="1"/>
        <v>1286.4</v>
      </c>
      <c r="I30" s="91">
        <f t="shared" si="0"/>
        <v>2572.8</v>
      </c>
      <c r="J30" s="14"/>
      <c r="L30" s="88">
        <v>32</v>
      </c>
    </row>
    <row r="31" spans="1:12" s="36" customFormat="1" ht="15">
      <c r="A31" s="7">
        <v>26</v>
      </c>
      <c r="B31" s="3" t="s">
        <v>14</v>
      </c>
      <c r="C31" s="4" t="s">
        <v>15</v>
      </c>
      <c r="D31" s="4" t="s">
        <v>9</v>
      </c>
      <c r="E31" s="4" t="s">
        <v>13</v>
      </c>
      <c r="F31" s="4" t="s">
        <v>10</v>
      </c>
      <c r="G31" s="33">
        <v>4</v>
      </c>
      <c r="H31" s="92">
        <f t="shared" si="1"/>
        <v>261.3</v>
      </c>
      <c r="I31" s="91">
        <f t="shared" si="0"/>
        <v>1045.2</v>
      </c>
      <c r="J31" s="14"/>
      <c r="L31" s="88">
        <v>6.5</v>
      </c>
    </row>
    <row r="32" spans="1:12" s="36" customFormat="1" ht="15">
      <c r="A32" s="7">
        <v>27</v>
      </c>
      <c r="B32" s="3" t="s">
        <v>156</v>
      </c>
      <c r="C32" s="4" t="s">
        <v>208</v>
      </c>
      <c r="D32" s="4" t="s">
        <v>209</v>
      </c>
      <c r="E32" s="4" t="s">
        <v>210</v>
      </c>
      <c r="F32" s="4" t="s">
        <v>10</v>
      </c>
      <c r="G32" s="33">
        <v>1</v>
      </c>
      <c r="H32" s="92">
        <f t="shared" si="1"/>
        <v>4623</v>
      </c>
      <c r="I32" s="91">
        <f t="shared" si="0"/>
        <v>4623</v>
      </c>
      <c r="J32" s="14"/>
      <c r="L32" s="88">
        <v>115</v>
      </c>
    </row>
    <row r="33" spans="1:12" s="36" customFormat="1" ht="15">
      <c r="A33" s="7">
        <v>28</v>
      </c>
      <c r="B33" s="3" t="s">
        <v>157</v>
      </c>
      <c r="C33" s="4" t="s">
        <v>9</v>
      </c>
      <c r="D33" s="4" t="s">
        <v>9</v>
      </c>
      <c r="E33" s="4" t="s">
        <v>210</v>
      </c>
      <c r="F33" s="4" t="s">
        <v>10</v>
      </c>
      <c r="G33" s="33">
        <v>2</v>
      </c>
      <c r="H33" s="92">
        <f t="shared" si="1"/>
        <v>5829</v>
      </c>
      <c r="I33" s="91">
        <f t="shared" si="0"/>
        <v>11658</v>
      </c>
      <c r="J33" s="14"/>
      <c r="L33" s="88">
        <v>145</v>
      </c>
    </row>
    <row r="34" spans="1:12" s="36" customFormat="1" ht="15">
      <c r="A34" s="7">
        <v>29</v>
      </c>
      <c r="B34" s="3" t="s">
        <v>158</v>
      </c>
      <c r="C34" s="4"/>
      <c r="D34" s="4"/>
      <c r="E34" s="4" t="s">
        <v>210</v>
      </c>
      <c r="F34" s="4" t="s">
        <v>10</v>
      </c>
      <c r="G34" s="33">
        <v>0</v>
      </c>
      <c r="H34" s="92">
        <f t="shared" si="1"/>
        <v>15477.000000000002</v>
      </c>
      <c r="I34" s="91">
        <f t="shared" si="0"/>
        <v>0</v>
      </c>
      <c r="J34" s="14"/>
      <c r="L34" s="88">
        <v>385</v>
      </c>
    </row>
    <row r="35" spans="1:12" s="36" customFormat="1" ht="15">
      <c r="A35" s="7">
        <v>30</v>
      </c>
      <c r="B35" s="3" t="s">
        <v>159</v>
      </c>
      <c r="C35" s="4" t="s">
        <v>9</v>
      </c>
      <c r="D35" s="4" t="s">
        <v>9</v>
      </c>
      <c r="E35" s="4" t="s">
        <v>210</v>
      </c>
      <c r="F35" s="4" t="s">
        <v>10</v>
      </c>
      <c r="G35" s="33">
        <v>1</v>
      </c>
      <c r="H35" s="92">
        <f t="shared" si="1"/>
        <v>7718.400000000001</v>
      </c>
      <c r="I35" s="91">
        <f t="shared" si="0"/>
        <v>7718.400000000001</v>
      </c>
      <c r="J35" s="14"/>
      <c r="L35" s="88">
        <v>192</v>
      </c>
    </row>
    <row r="36" spans="1:12" s="36" customFormat="1" ht="15">
      <c r="A36" s="7">
        <v>31</v>
      </c>
      <c r="B36" s="3" t="s">
        <v>160</v>
      </c>
      <c r="C36" s="4" t="s">
        <v>211</v>
      </c>
      <c r="D36" s="4" t="s">
        <v>212</v>
      </c>
      <c r="E36" s="4" t="s">
        <v>198</v>
      </c>
      <c r="F36" s="4" t="s">
        <v>10</v>
      </c>
      <c r="G36" s="33">
        <v>3</v>
      </c>
      <c r="H36" s="92">
        <f t="shared" si="1"/>
        <v>108.54000000000002</v>
      </c>
      <c r="I36" s="91">
        <f t="shared" si="0"/>
        <v>325.62000000000006</v>
      </c>
      <c r="J36" s="14"/>
      <c r="L36" s="88">
        <v>2.7</v>
      </c>
    </row>
    <row r="37" spans="1:12" s="36" customFormat="1" ht="15">
      <c r="A37" s="7">
        <v>32</v>
      </c>
      <c r="B37" s="3" t="s">
        <v>161</v>
      </c>
      <c r="C37" s="4" t="s">
        <v>211</v>
      </c>
      <c r="D37" s="4" t="s">
        <v>213</v>
      </c>
      <c r="E37" s="4" t="s">
        <v>198</v>
      </c>
      <c r="F37" s="4" t="s">
        <v>10</v>
      </c>
      <c r="G37" s="33">
        <v>3</v>
      </c>
      <c r="H37" s="92">
        <f t="shared" si="1"/>
        <v>60.300000000000004</v>
      </c>
      <c r="I37" s="91">
        <f t="shared" si="0"/>
        <v>180.9</v>
      </c>
      <c r="J37" s="14"/>
      <c r="L37" s="88">
        <v>1.5</v>
      </c>
    </row>
    <row r="38" spans="1:12" s="36" customFormat="1" ht="15">
      <c r="A38" s="7">
        <v>33</v>
      </c>
      <c r="B38" s="3" t="s">
        <v>162</v>
      </c>
      <c r="C38" s="4" t="s">
        <v>9</v>
      </c>
      <c r="D38" s="4" t="s">
        <v>9</v>
      </c>
      <c r="E38" s="4" t="s">
        <v>12</v>
      </c>
      <c r="F38" s="4" t="s">
        <v>10</v>
      </c>
      <c r="G38" s="33">
        <v>1</v>
      </c>
      <c r="H38" s="92">
        <f t="shared" si="1"/>
        <v>291.45000000000005</v>
      </c>
      <c r="I38" s="91">
        <f t="shared" si="0"/>
        <v>291.45000000000005</v>
      </c>
      <c r="J38" s="14"/>
      <c r="L38" s="88">
        <v>7.25</v>
      </c>
    </row>
    <row r="39" spans="1:12" s="36" customFormat="1" ht="15">
      <c r="A39" s="7">
        <v>34</v>
      </c>
      <c r="B39" s="3" t="s">
        <v>163</v>
      </c>
      <c r="C39" s="4" t="s">
        <v>9</v>
      </c>
      <c r="D39" s="4" t="s">
        <v>9</v>
      </c>
      <c r="E39" s="4" t="s">
        <v>9</v>
      </c>
      <c r="F39" s="4" t="s">
        <v>10</v>
      </c>
      <c r="G39" s="33">
        <v>2</v>
      </c>
      <c r="H39" s="92">
        <f t="shared" si="1"/>
        <v>2613</v>
      </c>
      <c r="I39" s="91">
        <f t="shared" si="0"/>
        <v>5226</v>
      </c>
      <c r="J39" s="14"/>
      <c r="L39" s="88">
        <v>65</v>
      </c>
    </row>
    <row r="40" spans="1:12" s="36" customFormat="1" ht="15">
      <c r="A40" s="7">
        <v>35</v>
      </c>
      <c r="B40" s="3" t="s">
        <v>164</v>
      </c>
      <c r="C40" s="4" t="s">
        <v>214</v>
      </c>
      <c r="D40" s="4" t="s">
        <v>215</v>
      </c>
      <c r="E40" s="4" t="s">
        <v>198</v>
      </c>
      <c r="F40" s="4" t="s">
        <v>10</v>
      </c>
      <c r="G40" s="33">
        <v>4</v>
      </c>
      <c r="H40" s="92">
        <f t="shared" si="1"/>
        <v>30.150000000000002</v>
      </c>
      <c r="I40" s="91">
        <f t="shared" si="0"/>
        <v>120.60000000000001</v>
      </c>
      <c r="J40" s="14"/>
      <c r="L40" s="88">
        <v>0.75</v>
      </c>
    </row>
    <row r="41" spans="1:12" s="36" customFormat="1" ht="15">
      <c r="A41" s="7">
        <v>36</v>
      </c>
      <c r="B41" s="3" t="s">
        <v>165</v>
      </c>
      <c r="C41" s="4" t="s">
        <v>214</v>
      </c>
      <c r="D41" s="4" t="s">
        <v>9</v>
      </c>
      <c r="E41" s="4" t="s">
        <v>198</v>
      </c>
      <c r="F41" s="4" t="s">
        <v>10</v>
      </c>
      <c r="G41" s="33">
        <v>6</v>
      </c>
      <c r="H41" s="92">
        <f t="shared" si="1"/>
        <v>90.45</v>
      </c>
      <c r="I41" s="91">
        <f t="shared" si="0"/>
        <v>542.7</v>
      </c>
      <c r="J41" s="14"/>
      <c r="L41" s="88">
        <v>2.25</v>
      </c>
    </row>
    <row r="42" spans="1:12" s="36" customFormat="1" ht="15">
      <c r="A42" s="7">
        <v>37</v>
      </c>
      <c r="B42" s="3" t="s">
        <v>166</v>
      </c>
      <c r="C42" s="4" t="s">
        <v>214</v>
      </c>
      <c r="D42" s="4" t="s">
        <v>9</v>
      </c>
      <c r="E42" s="4" t="s">
        <v>198</v>
      </c>
      <c r="F42" s="4" t="s">
        <v>10</v>
      </c>
      <c r="G42" s="33">
        <v>2</v>
      </c>
      <c r="H42" s="92">
        <f t="shared" si="1"/>
        <v>142.71</v>
      </c>
      <c r="I42" s="91">
        <f t="shared" si="0"/>
        <v>285.42</v>
      </c>
      <c r="J42" s="14"/>
      <c r="L42" s="88">
        <v>3.55</v>
      </c>
    </row>
    <row r="43" spans="1:12" s="36" customFormat="1" ht="15">
      <c r="A43" s="7">
        <v>38</v>
      </c>
      <c r="B43" s="3" t="s">
        <v>167</v>
      </c>
      <c r="C43" s="4" t="s">
        <v>216</v>
      </c>
      <c r="D43" s="4" t="s">
        <v>217</v>
      </c>
      <c r="E43" s="4" t="s">
        <v>198</v>
      </c>
      <c r="F43" s="4" t="s">
        <v>10</v>
      </c>
      <c r="G43" s="33">
        <v>6</v>
      </c>
      <c r="H43" s="92">
        <f t="shared" si="1"/>
        <v>34.17</v>
      </c>
      <c r="I43" s="91">
        <f t="shared" si="0"/>
        <v>205.02</v>
      </c>
      <c r="J43" s="14"/>
      <c r="L43" s="88">
        <v>0.85</v>
      </c>
    </row>
    <row r="44" spans="1:12" s="36" customFormat="1" ht="15">
      <c r="A44" s="7">
        <v>39</v>
      </c>
      <c r="B44" s="3" t="s">
        <v>168</v>
      </c>
      <c r="C44" s="4" t="s">
        <v>218</v>
      </c>
      <c r="D44" s="4" t="s">
        <v>9</v>
      </c>
      <c r="E44" s="4" t="s">
        <v>198</v>
      </c>
      <c r="F44" s="4" t="s">
        <v>10</v>
      </c>
      <c r="G44" s="33">
        <v>6</v>
      </c>
      <c r="H44" s="92">
        <f t="shared" si="1"/>
        <v>74.37</v>
      </c>
      <c r="I44" s="91">
        <f t="shared" si="0"/>
        <v>446.22</v>
      </c>
      <c r="J44" s="14"/>
      <c r="L44" s="88">
        <v>1.85</v>
      </c>
    </row>
    <row r="45" spans="1:12" s="36" customFormat="1" ht="15">
      <c r="A45" s="7">
        <v>40</v>
      </c>
      <c r="B45" s="3" t="s">
        <v>169</v>
      </c>
      <c r="C45" s="4" t="s">
        <v>218</v>
      </c>
      <c r="D45" s="4" t="s">
        <v>9</v>
      </c>
      <c r="E45" s="4" t="s">
        <v>198</v>
      </c>
      <c r="F45" s="4" t="s">
        <v>10</v>
      </c>
      <c r="G45" s="33">
        <v>4</v>
      </c>
      <c r="H45" s="92">
        <f t="shared" si="1"/>
        <v>301.5</v>
      </c>
      <c r="I45" s="91">
        <f t="shared" si="0"/>
        <v>1206</v>
      </c>
      <c r="J45" s="14"/>
      <c r="L45" s="88">
        <v>7.5</v>
      </c>
    </row>
    <row r="46" spans="1:12" s="36" customFormat="1" ht="15">
      <c r="A46" s="7">
        <v>41</v>
      </c>
      <c r="B46" s="3" t="s">
        <v>170</v>
      </c>
      <c r="C46" s="4" t="s">
        <v>218</v>
      </c>
      <c r="D46" s="4" t="s">
        <v>9</v>
      </c>
      <c r="E46" s="4" t="s">
        <v>198</v>
      </c>
      <c r="F46" s="4" t="s">
        <v>10</v>
      </c>
      <c r="G46" s="33">
        <v>4</v>
      </c>
      <c r="H46" s="92">
        <f t="shared" si="1"/>
        <v>418.08000000000004</v>
      </c>
      <c r="I46" s="91">
        <f t="shared" si="0"/>
        <v>1672.3200000000002</v>
      </c>
      <c r="J46" s="14"/>
      <c r="L46" s="88">
        <v>10.4</v>
      </c>
    </row>
    <row r="47" spans="1:12" s="36" customFormat="1" ht="15">
      <c r="A47" s="7">
        <v>42</v>
      </c>
      <c r="B47" s="3" t="s">
        <v>171</v>
      </c>
      <c r="C47" s="4" t="s">
        <v>218</v>
      </c>
      <c r="D47" s="4" t="s">
        <v>9</v>
      </c>
      <c r="E47" s="4" t="s">
        <v>198</v>
      </c>
      <c r="F47" s="4" t="s">
        <v>10</v>
      </c>
      <c r="G47" s="33">
        <v>4</v>
      </c>
      <c r="H47" s="92">
        <f t="shared" si="1"/>
        <v>317.58000000000004</v>
      </c>
      <c r="I47" s="91">
        <f t="shared" si="0"/>
        <v>1270.3200000000002</v>
      </c>
      <c r="J47" s="14"/>
      <c r="L47" s="88">
        <v>7.9</v>
      </c>
    </row>
    <row r="48" spans="1:12" s="36" customFormat="1" ht="15">
      <c r="A48" s="7">
        <v>43</v>
      </c>
      <c r="B48" s="3" t="s">
        <v>172</v>
      </c>
      <c r="C48" s="4" t="s">
        <v>9</v>
      </c>
      <c r="D48" s="4" t="s">
        <v>219</v>
      </c>
      <c r="E48" s="4" t="s">
        <v>18</v>
      </c>
      <c r="F48" s="4" t="s">
        <v>10</v>
      </c>
      <c r="G48" s="33">
        <v>4</v>
      </c>
      <c r="H48" s="92">
        <f t="shared" si="1"/>
        <v>172.86</v>
      </c>
      <c r="I48" s="91">
        <f t="shared" si="0"/>
        <v>691.44</v>
      </c>
      <c r="J48" s="14"/>
      <c r="L48" s="88">
        <v>4.3</v>
      </c>
    </row>
    <row r="49" spans="1:12" s="36" customFormat="1" ht="15">
      <c r="A49" s="7">
        <v>44</v>
      </c>
      <c r="B49" s="3" t="s">
        <v>173</v>
      </c>
      <c r="C49" s="4" t="s">
        <v>9</v>
      </c>
      <c r="D49" s="4" t="s">
        <v>220</v>
      </c>
      <c r="E49" s="4" t="s">
        <v>18</v>
      </c>
      <c r="F49" s="4" t="s">
        <v>10</v>
      </c>
      <c r="G49" s="33">
        <v>2</v>
      </c>
      <c r="H49" s="92">
        <f t="shared" si="1"/>
        <v>634.758</v>
      </c>
      <c r="I49" s="91">
        <f t="shared" si="0"/>
        <v>1269.516</v>
      </c>
      <c r="J49" s="14"/>
      <c r="L49" s="88">
        <v>15.79</v>
      </c>
    </row>
    <row r="50" spans="1:12" ht="15">
      <c r="A50" s="7">
        <v>45</v>
      </c>
      <c r="B50" s="3" t="s">
        <v>174</v>
      </c>
      <c r="C50" s="4" t="s">
        <v>9</v>
      </c>
      <c r="D50" s="4" t="s">
        <v>221</v>
      </c>
      <c r="E50" s="4" t="s">
        <v>18</v>
      </c>
      <c r="F50" s="4" t="s">
        <v>10</v>
      </c>
      <c r="G50" s="33">
        <v>2</v>
      </c>
      <c r="H50" s="92">
        <f t="shared" si="1"/>
        <v>98.49000000000001</v>
      </c>
      <c r="I50" s="91">
        <f t="shared" si="0"/>
        <v>196.98000000000002</v>
      </c>
      <c r="L50" s="88">
        <v>2.45</v>
      </c>
    </row>
    <row r="51" spans="1:12" ht="15">
      <c r="A51" s="7">
        <v>46</v>
      </c>
      <c r="B51" s="3" t="s">
        <v>175</v>
      </c>
      <c r="C51" s="4" t="s">
        <v>9</v>
      </c>
      <c r="D51" s="4" t="s">
        <v>9</v>
      </c>
      <c r="E51" s="4" t="s">
        <v>222</v>
      </c>
      <c r="F51" s="4" t="s">
        <v>10</v>
      </c>
      <c r="G51" s="33">
        <v>1</v>
      </c>
      <c r="H51" s="92">
        <f t="shared" si="1"/>
        <v>5909.400000000001</v>
      </c>
      <c r="I51" s="91">
        <f t="shared" si="0"/>
        <v>5909.400000000001</v>
      </c>
      <c r="L51" s="88">
        <v>147</v>
      </c>
    </row>
    <row r="52" spans="1:12" ht="15">
      <c r="A52" s="7">
        <v>47</v>
      </c>
      <c r="B52" s="3" t="s">
        <v>176</v>
      </c>
      <c r="C52" s="4" t="s">
        <v>9</v>
      </c>
      <c r="D52" s="4" t="s">
        <v>9</v>
      </c>
      <c r="E52" s="4" t="s">
        <v>207</v>
      </c>
      <c r="F52" s="4" t="s">
        <v>10</v>
      </c>
      <c r="G52" s="33">
        <v>1</v>
      </c>
      <c r="H52" s="92">
        <f t="shared" si="1"/>
        <v>5025</v>
      </c>
      <c r="I52" s="91">
        <f t="shared" si="0"/>
        <v>5025</v>
      </c>
      <c r="L52" s="88">
        <v>125</v>
      </c>
    </row>
    <row r="53" spans="1:12" ht="15">
      <c r="A53" s="7">
        <v>48</v>
      </c>
      <c r="B53" s="3" t="s">
        <v>177</v>
      </c>
      <c r="C53" s="4" t="s">
        <v>223</v>
      </c>
      <c r="D53" s="4" t="s">
        <v>9</v>
      </c>
      <c r="E53" s="4" t="s">
        <v>224</v>
      </c>
      <c r="F53" s="4" t="s">
        <v>10</v>
      </c>
      <c r="G53" s="33">
        <v>4</v>
      </c>
      <c r="H53" s="92">
        <f t="shared" si="1"/>
        <v>804</v>
      </c>
      <c r="I53" s="91">
        <f t="shared" si="0"/>
        <v>3216</v>
      </c>
      <c r="L53" s="88">
        <v>20</v>
      </c>
    </row>
    <row r="54" spans="1:12" ht="15">
      <c r="A54" s="7">
        <v>49</v>
      </c>
      <c r="B54" s="3" t="s">
        <v>178</v>
      </c>
      <c r="C54" s="4" t="s">
        <v>9</v>
      </c>
      <c r="D54" s="4" t="s">
        <v>9</v>
      </c>
      <c r="F54" s="4" t="s">
        <v>10</v>
      </c>
      <c r="G54" s="33">
        <v>2</v>
      </c>
      <c r="H54" s="92">
        <f t="shared" si="1"/>
        <v>2050.2000000000003</v>
      </c>
      <c r="I54" s="91">
        <f t="shared" si="0"/>
        <v>4100.400000000001</v>
      </c>
      <c r="L54" s="88">
        <v>51</v>
      </c>
    </row>
    <row r="55" spans="1:12" ht="15">
      <c r="A55" s="7">
        <v>50</v>
      </c>
      <c r="B55" s="3" t="s">
        <v>179</v>
      </c>
      <c r="C55" s="4" t="s">
        <v>225</v>
      </c>
      <c r="D55" s="4" t="s">
        <v>226</v>
      </c>
      <c r="E55" s="4" t="s">
        <v>198</v>
      </c>
      <c r="F55" s="4" t="s">
        <v>10</v>
      </c>
      <c r="G55" s="33">
        <v>2</v>
      </c>
      <c r="H55" s="92">
        <f t="shared" si="1"/>
        <v>18.090000000000003</v>
      </c>
      <c r="I55" s="91">
        <f t="shared" si="0"/>
        <v>36.18000000000001</v>
      </c>
      <c r="L55" s="88">
        <v>0.45</v>
      </c>
    </row>
    <row r="56" spans="1:12" ht="15">
      <c r="A56" s="7">
        <v>51</v>
      </c>
      <c r="B56" s="3" t="s">
        <v>180</v>
      </c>
      <c r="C56" s="4" t="s">
        <v>225</v>
      </c>
      <c r="D56" s="4" t="s">
        <v>9</v>
      </c>
      <c r="E56" s="4" t="s">
        <v>198</v>
      </c>
      <c r="F56" s="4" t="s">
        <v>10</v>
      </c>
      <c r="G56" s="33">
        <v>2</v>
      </c>
      <c r="H56" s="92">
        <f t="shared" si="1"/>
        <v>62.31000000000001</v>
      </c>
      <c r="I56" s="91">
        <f t="shared" si="0"/>
        <v>124.62000000000002</v>
      </c>
      <c r="L56" s="88">
        <v>1.55</v>
      </c>
    </row>
    <row r="57" spans="1:12" ht="15">
      <c r="A57" s="7">
        <v>52</v>
      </c>
      <c r="B57" s="3" t="s">
        <v>181</v>
      </c>
      <c r="C57" s="4" t="s">
        <v>227</v>
      </c>
      <c r="D57" s="4" t="s">
        <v>9</v>
      </c>
      <c r="E57" s="4" t="s">
        <v>198</v>
      </c>
      <c r="F57" s="4" t="s">
        <v>10</v>
      </c>
      <c r="G57" s="33">
        <v>3</v>
      </c>
      <c r="H57" s="92">
        <f t="shared" si="1"/>
        <v>50.25</v>
      </c>
      <c r="I57" s="91">
        <f t="shared" si="0"/>
        <v>150.75</v>
      </c>
      <c r="L57" s="88">
        <v>1.25</v>
      </c>
    </row>
    <row r="58" spans="1:12" ht="15">
      <c r="A58" s="7">
        <v>53</v>
      </c>
      <c r="B58" s="3" t="s">
        <v>182</v>
      </c>
      <c r="C58" s="4" t="s">
        <v>227</v>
      </c>
      <c r="D58" s="4" t="s">
        <v>9</v>
      </c>
      <c r="E58" s="4" t="s">
        <v>198</v>
      </c>
      <c r="F58" s="4" t="s">
        <v>10</v>
      </c>
      <c r="G58" s="33">
        <v>2</v>
      </c>
      <c r="H58" s="92">
        <f t="shared" si="1"/>
        <v>130.65</v>
      </c>
      <c r="I58" s="91">
        <f t="shared" si="0"/>
        <v>261.3</v>
      </c>
      <c r="L58" s="88">
        <v>3.25</v>
      </c>
    </row>
    <row r="59" spans="1:12" ht="15">
      <c r="A59" s="7">
        <v>54</v>
      </c>
      <c r="B59" s="3" t="s">
        <v>183</v>
      </c>
      <c r="C59" s="4" t="s">
        <v>227</v>
      </c>
      <c r="D59" s="4" t="s">
        <v>9</v>
      </c>
      <c r="E59" s="4" t="s">
        <v>198</v>
      </c>
      <c r="F59" s="4" t="s">
        <v>10</v>
      </c>
      <c r="G59" s="33">
        <v>4</v>
      </c>
      <c r="H59" s="92">
        <f t="shared" si="1"/>
        <v>138.69000000000003</v>
      </c>
      <c r="I59" s="91">
        <f t="shared" si="0"/>
        <v>554.7600000000001</v>
      </c>
      <c r="L59" s="88">
        <v>3.45</v>
      </c>
    </row>
    <row r="60" spans="1:12" ht="15">
      <c r="A60" s="7">
        <v>55</v>
      </c>
      <c r="B60" s="3" t="s">
        <v>184</v>
      </c>
      <c r="C60" s="4" t="s">
        <v>227</v>
      </c>
      <c r="D60" s="4" t="s">
        <v>9</v>
      </c>
      <c r="E60" s="4" t="s">
        <v>198</v>
      </c>
      <c r="F60" s="4" t="s">
        <v>10</v>
      </c>
      <c r="G60" s="33">
        <v>4</v>
      </c>
      <c r="H60" s="92">
        <f t="shared" si="1"/>
        <v>856.2600000000001</v>
      </c>
      <c r="I60" s="91">
        <f t="shared" si="0"/>
        <v>3425.0400000000004</v>
      </c>
      <c r="L60" s="88">
        <v>21.3</v>
      </c>
    </row>
    <row r="61" spans="1:12" ht="15">
      <c r="A61" s="7">
        <v>56</v>
      </c>
      <c r="B61" s="3" t="s">
        <v>185</v>
      </c>
      <c r="C61" s="4" t="s">
        <v>228</v>
      </c>
      <c r="D61" s="4" t="s">
        <v>229</v>
      </c>
      <c r="E61" s="4" t="s">
        <v>198</v>
      </c>
      <c r="F61" s="4" t="s">
        <v>10</v>
      </c>
      <c r="G61" s="33">
        <v>4</v>
      </c>
      <c r="H61" s="92">
        <f t="shared" si="1"/>
        <v>14.07</v>
      </c>
      <c r="I61" s="91">
        <f t="shared" si="0"/>
        <v>56.28</v>
      </c>
      <c r="L61" s="88">
        <v>0.35</v>
      </c>
    </row>
    <row r="62" spans="1:12" ht="15">
      <c r="A62" s="7">
        <v>57</v>
      </c>
      <c r="B62" s="3" t="s">
        <v>186</v>
      </c>
      <c r="C62" s="4" t="s">
        <v>228</v>
      </c>
      <c r="D62" s="4" t="s">
        <v>9</v>
      </c>
      <c r="E62" s="4" t="s">
        <v>198</v>
      </c>
      <c r="F62" s="4" t="s">
        <v>10</v>
      </c>
      <c r="G62" s="33">
        <v>24</v>
      </c>
      <c r="H62" s="92">
        <f t="shared" si="1"/>
        <v>26.130000000000003</v>
      </c>
      <c r="I62" s="91">
        <f t="shared" si="0"/>
        <v>627.1200000000001</v>
      </c>
      <c r="L62" s="88">
        <v>0.65</v>
      </c>
    </row>
    <row r="63" spans="1:12" ht="15">
      <c r="A63" s="7">
        <v>58</v>
      </c>
      <c r="B63" s="3" t="s">
        <v>187</v>
      </c>
      <c r="C63" s="4" t="s">
        <v>228</v>
      </c>
      <c r="D63" s="4" t="s">
        <v>9</v>
      </c>
      <c r="E63" s="4" t="s">
        <v>198</v>
      </c>
      <c r="F63" s="4" t="s">
        <v>10</v>
      </c>
      <c r="G63" s="33">
        <v>10</v>
      </c>
      <c r="H63" s="92">
        <f t="shared" si="1"/>
        <v>50.25</v>
      </c>
      <c r="I63" s="91">
        <f t="shared" si="0"/>
        <v>502.5</v>
      </c>
      <c r="L63" s="88">
        <v>1.25</v>
      </c>
    </row>
    <row r="64" spans="1:12" ht="15">
      <c r="A64" s="7">
        <v>59</v>
      </c>
      <c r="B64" s="3" t="s">
        <v>188</v>
      </c>
      <c r="C64" s="4" t="s">
        <v>228</v>
      </c>
      <c r="D64" s="4" t="s">
        <v>9</v>
      </c>
      <c r="E64" s="4" t="s">
        <v>198</v>
      </c>
      <c r="F64" s="4" t="s">
        <v>10</v>
      </c>
      <c r="G64" s="33">
        <v>13</v>
      </c>
      <c r="H64" s="92">
        <f t="shared" si="1"/>
        <v>261.3</v>
      </c>
      <c r="I64" s="91">
        <f t="shared" si="0"/>
        <v>3396.9</v>
      </c>
      <c r="L64" s="88">
        <v>6.5</v>
      </c>
    </row>
    <row r="65" spans="1:12" ht="15">
      <c r="A65" s="7">
        <v>60</v>
      </c>
      <c r="B65" s="3" t="s">
        <v>189</v>
      </c>
      <c r="C65" s="4" t="s">
        <v>9</v>
      </c>
      <c r="D65" s="4" t="s">
        <v>9</v>
      </c>
      <c r="E65" s="4" t="s">
        <v>12</v>
      </c>
      <c r="F65" s="4" t="s">
        <v>10</v>
      </c>
      <c r="G65" s="33">
        <v>1</v>
      </c>
      <c r="H65" s="92">
        <f t="shared" si="1"/>
        <v>621.09</v>
      </c>
      <c r="I65" s="91">
        <f t="shared" si="0"/>
        <v>621.09</v>
      </c>
      <c r="L65" s="88">
        <v>15.45</v>
      </c>
    </row>
    <row r="66" spans="1:12" ht="15">
      <c r="A66" s="7">
        <v>61</v>
      </c>
      <c r="B66" s="3" t="s">
        <v>190</v>
      </c>
      <c r="C66" s="4" t="s">
        <v>9</v>
      </c>
      <c r="D66" s="4" t="s">
        <v>9</v>
      </c>
      <c r="E66" s="4" t="s">
        <v>12</v>
      </c>
      <c r="F66" s="4" t="s">
        <v>10</v>
      </c>
      <c r="G66" s="33">
        <v>1</v>
      </c>
      <c r="H66" s="92">
        <f t="shared" si="1"/>
        <v>787.9200000000001</v>
      </c>
      <c r="I66" s="91">
        <f t="shared" si="0"/>
        <v>787.9200000000001</v>
      </c>
      <c r="L66" s="88">
        <v>19.6</v>
      </c>
    </row>
    <row r="67" spans="1:12" ht="15">
      <c r="A67" s="7">
        <v>62</v>
      </c>
      <c r="B67" s="3" t="s">
        <v>191</v>
      </c>
      <c r="C67" s="4" t="s">
        <v>9</v>
      </c>
      <c r="D67" s="4" t="s">
        <v>230</v>
      </c>
      <c r="E67" s="4" t="s">
        <v>231</v>
      </c>
      <c r="F67" s="4" t="s">
        <v>22</v>
      </c>
      <c r="G67" s="33">
        <v>3</v>
      </c>
      <c r="H67" s="92">
        <f t="shared" si="1"/>
        <v>261.3</v>
      </c>
      <c r="I67" s="91">
        <f t="shared" si="0"/>
        <v>783.9000000000001</v>
      </c>
      <c r="L67" s="88">
        <v>6.5</v>
      </c>
    </row>
    <row r="68" spans="1:12" ht="15">
      <c r="A68" s="7">
        <v>63</v>
      </c>
      <c r="B68" s="3" t="s">
        <v>192</v>
      </c>
      <c r="C68" s="4" t="s">
        <v>9</v>
      </c>
      <c r="D68" s="4" t="s">
        <v>232</v>
      </c>
      <c r="E68" s="4" t="s">
        <v>231</v>
      </c>
      <c r="F68" s="4" t="s">
        <v>22</v>
      </c>
      <c r="G68" s="33">
        <v>8</v>
      </c>
      <c r="H68" s="92">
        <f t="shared" si="1"/>
        <v>341.70000000000005</v>
      </c>
      <c r="I68" s="91">
        <f t="shared" si="0"/>
        <v>2733.6000000000004</v>
      </c>
      <c r="L68" s="88">
        <v>8.5</v>
      </c>
    </row>
    <row r="69" spans="1:12" ht="15">
      <c r="A69" s="7">
        <v>64</v>
      </c>
      <c r="B69" s="3" t="s">
        <v>193</v>
      </c>
      <c r="C69" s="4" t="s">
        <v>9</v>
      </c>
      <c r="D69" s="4" t="s">
        <v>233</v>
      </c>
      <c r="E69" s="4" t="s">
        <v>231</v>
      </c>
      <c r="F69" s="4" t="s">
        <v>22</v>
      </c>
      <c r="G69" s="33">
        <v>8</v>
      </c>
      <c r="H69" s="92">
        <f t="shared" si="1"/>
        <v>466.32</v>
      </c>
      <c r="I69" s="91">
        <f t="shared" si="0"/>
        <v>3730.56</v>
      </c>
      <c r="L69" s="88">
        <v>11.6</v>
      </c>
    </row>
    <row r="70" spans="1:12" ht="15">
      <c r="A70" s="7">
        <v>65</v>
      </c>
      <c r="B70" s="3" t="s">
        <v>194</v>
      </c>
      <c r="C70" s="4" t="s">
        <v>9</v>
      </c>
      <c r="D70" s="4" t="s">
        <v>234</v>
      </c>
      <c r="E70" s="4" t="s">
        <v>231</v>
      </c>
      <c r="F70" s="4" t="s">
        <v>22</v>
      </c>
      <c r="G70" s="33">
        <v>10</v>
      </c>
      <c r="H70" s="92">
        <f t="shared" si="1"/>
        <v>799.98</v>
      </c>
      <c r="I70" s="91">
        <f t="shared" si="0"/>
        <v>7999.8</v>
      </c>
      <c r="L70" s="88">
        <v>19.9</v>
      </c>
    </row>
    <row r="71" spans="1:12" ht="15">
      <c r="A71" s="7">
        <v>66</v>
      </c>
      <c r="B71" s="3" t="s">
        <v>195</v>
      </c>
      <c r="C71" s="4" t="s">
        <v>9</v>
      </c>
      <c r="D71" s="4" t="s">
        <v>235</v>
      </c>
      <c r="E71" s="4" t="s">
        <v>231</v>
      </c>
      <c r="F71" s="4" t="s">
        <v>22</v>
      </c>
      <c r="G71" s="33">
        <v>4</v>
      </c>
      <c r="H71" s="92">
        <f t="shared" si="1"/>
        <v>1025.1000000000001</v>
      </c>
      <c r="I71" s="91">
        <f t="shared" si="0"/>
        <v>4100.400000000001</v>
      </c>
      <c r="L71" s="88">
        <v>25.5</v>
      </c>
    </row>
    <row r="72" spans="1:12" ht="15">
      <c r="A72" s="7">
        <v>67</v>
      </c>
      <c r="B72" s="3" t="s">
        <v>71</v>
      </c>
      <c r="F72" s="4" t="s">
        <v>10</v>
      </c>
      <c r="G72" s="33">
        <v>1</v>
      </c>
      <c r="H72" s="92">
        <f t="shared" si="1"/>
        <v>24120</v>
      </c>
      <c r="I72" s="91">
        <f t="shared" si="0"/>
        <v>24120</v>
      </c>
      <c r="L72" s="88">
        <v>600</v>
      </c>
    </row>
    <row r="73" spans="1:12" ht="15">
      <c r="A73" s="185">
        <v>68</v>
      </c>
      <c r="B73" s="186" t="s">
        <v>70</v>
      </c>
      <c r="C73" s="187" t="s">
        <v>9</v>
      </c>
      <c r="D73" s="187" t="s">
        <v>9</v>
      </c>
      <c r="E73" s="187" t="s">
        <v>9</v>
      </c>
      <c r="F73" s="187" t="s">
        <v>10</v>
      </c>
      <c r="G73" s="188">
        <v>1</v>
      </c>
      <c r="H73" s="189">
        <v>135000</v>
      </c>
      <c r="I73" s="190">
        <f t="shared" si="0"/>
        <v>135000</v>
      </c>
      <c r="L73" s="88">
        <v>1600</v>
      </c>
    </row>
    <row r="74" spans="1:12" ht="15">
      <c r="A74" s="7">
        <v>69</v>
      </c>
      <c r="B74" s="66" t="s">
        <v>72</v>
      </c>
      <c r="C74" s="71"/>
      <c r="D74" s="71"/>
      <c r="E74" s="71"/>
      <c r="F74" s="4" t="s">
        <v>10</v>
      </c>
      <c r="G74" s="33">
        <v>1</v>
      </c>
      <c r="H74" s="92">
        <f>PRODUCT(L74,$M$5)</f>
        <v>18090</v>
      </c>
      <c r="I74" s="91">
        <f t="shared" si="0"/>
        <v>18090</v>
      </c>
      <c r="L74" s="114">
        <v>450</v>
      </c>
    </row>
    <row r="75" spans="1:12" ht="15">
      <c r="A75" s="185">
        <v>70</v>
      </c>
      <c r="B75" s="186" t="s">
        <v>32</v>
      </c>
      <c r="C75" s="197"/>
      <c r="D75" s="197"/>
      <c r="E75" s="197"/>
      <c r="F75" s="187" t="s">
        <v>10</v>
      </c>
      <c r="G75" s="188">
        <v>1</v>
      </c>
      <c r="H75" s="189">
        <v>14000</v>
      </c>
      <c r="I75" s="190">
        <f>PRODUCT(G75:H75)</f>
        <v>14000</v>
      </c>
      <c r="L75" s="114">
        <v>250</v>
      </c>
    </row>
    <row r="76" spans="1:12" ht="15">
      <c r="A76" s="7">
        <v>71</v>
      </c>
      <c r="B76" s="67" t="s">
        <v>73</v>
      </c>
      <c r="C76" s="72"/>
      <c r="D76" s="72"/>
      <c r="E76" s="72"/>
      <c r="F76" s="4" t="s">
        <v>10</v>
      </c>
      <c r="G76" s="73">
        <v>1</v>
      </c>
      <c r="H76" s="92">
        <f>PRODUCT(L76,$M$5)</f>
        <v>94068</v>
      </c>
      <c r="I76" s="91">
        <f>PRODUCT(G76:H76)</f>
        <v>94068</v>
      </c>
      <c r="L76" s="115">
        <v>2340</v>
      </c>
    </row>
    <row r="77" spans="1:12" ht="15.75" thickBot="1">
      <c r="A77" s="185">
        <v>72</v>
      </c>
      <c r="B77" s="191" t="s">
        <v>33</v>
      </c>
      <c r="C77" s="192"/>
      <c r="D77" s="192"/>
      <c r="E77" s="192"/>
      <c r="F77" s="193" t="s">
        <v>10</v>
      </c>
      <c r="G77" s="194">
        <v>1</v>
      </c>
      <c r="H77" s="195">
        <v>18000</v>
      </c>
      <c r="I77" s="196">
        <f>PRODUCT(G77:H77)</f>
        <v>18000</v>
      </c>
      <c r="L77" s="116">
        <v>200</v>
      </c>
    </row>
    <row r="78" spans="1:9" ht="15.75" thickBot="1">
      <c r="A78" s="85"/>
      <c r="B78" s="86"/>
      <c r="C78" s="87"/>
      <c r="D78" s="87"/>
      <c r="E78" s="87"/>
      <c r="F78" s="87"/>
      <c r="G78" s="80"/>
      <c r="H78" s="19" t="s">
        <v>106</v>
      </c>
      <c r="I78" s="198">
        <f>SUM(I6:I77)</f>
        <v>844776.0020000002</v>
      </c>
    </row>
    <row r="79" spans="1:10" s="45" customFormat="1" ht="15">
      <c r="A79" s="28"/>
      <c r="B79" s="81"/>
      <c r="C79" s="82"/>
      <c r="D79" s="82"/>
      <c r="E79" s="82"/>
      <c r="F79" s="82"/>
      <c r="G79" s="28"/>
      <c r="H79" s="28"/>
      <c r="I79" s="82"/>
      <c r="J79" s="83"/>
    </row>
    <row r="80" spans="1:10" s="45" customFormat="1" ht="15">
      <c r="A80" s="28"/>
      <c r="B80" s="84"/>
      <c r="C80" s="82"/>
      <c r="D80" s="82"/>
      <c r="E80" s="82"/>
      <c r="F80" s="82"/>
      <c r="G80" s="28"/>
      <c r="H80" s="28"/>
      <c r="I80" s="82"/>
      <c r="J80" s="83"/>
    </row>
    <row r="81" spans="1:10" s="45" customFormat="1" ht="15">
      <c r="A81" s="28"/>
      <c r="B81" s="84"/>
      <c r="C81" s="82"/>
      <c r="D81" s="82"/>
      <c r="E81" s="82"/>
      <c r="F81" s="82"/>
      <c r="G81" s="28"/>
      <c r="H81" s="28"/>
      <c r="I81" s="82"/>
      <c r="J81" s="83"/>
    </row>
    <row r="82" spans="1:10" s="45" customFormat="1" ht="15">
      <c r="A82" s="28"/>
      <c r="B82" s="84"/>
      <c r="C82" s="82"/>
      <c r="D82" s="82"/>
      <c r="E82" s="82"/>
      <c r="F82" s="82"/>
      <c r="G82" s="28"/>
      <c r="H82" s="28"/>
      <c r="I82" s="82"/>
      <c r="J82" s="83"/>
    </row>
    <row r="83" spans="1:10" s="45" customFormat="1" ht="15">
      <c r="A83" s="28"/>
      <c r="B83" s="84"/>
      <c r="C83" s="82"/>
      <c r="D83" s="82"/>
      <c r="E83" s="82"/>
      <c r="F83" s="82"/>
      <c r="G83" s="28"/>
      <c r="H83" s="28"/>
      <c r="I83" s="82"/>
      <c r="J83" s="83"/>
    </row>
    <row r="84" spans="1:10" s="45" customFormat="1" ht="15">
      <c r="A84" s="28"/>
      <c r="B84" s="84"/>
      <c r="C84" s="82"/>
      <c r="D84" s="82"/>
      <c r="E84" s="82"/>
      <c r="F84" s="82"/>
      <c r="G84" s="28"/>
      <c r="H84" s="28"/>
      <c r="I84" s="82"/>
      <c r="J84" s="83"/>
    </row>
    <row r="85" spans="1:10" s="45" customFormat="1" ht="15">
      <c r="A85" s="28"/>
      <c r="B85" s="84"/>
      <c r="C85" s="82"/>
      <c r="D85" s="82"/>
      <c r="E85" s="82"/>
      <c r="F85" s="82"/>
      <c r="G85" s="28"/>
      <c r="H85" s="28"/>
      <c r="I85" s="82"/>
      <c r="J85" s="83"/>
    </row>
    <row r="86" spans="1:10" s="45" customFormat="1" ht="15">
      <c r="A86" s="28"/>
      <c r="B86" s="84"/>
      <c r="C86" s="82"/>
      <c r="D86" s="82"/>
      <c r="E86" s="82"/>
      <c r="F86" s="82"/>
      <c r="G86" s="28"/>
      <c r="H86" s="28"/>
      <c r="I86" s="82"/>
      <c r="J86" s="83"/>
    </row>
    <row r="87" spans="1:10" s="45" customFormat="1" ht="15">
      <c r="A87" s="28"/>
      <c r="B87" s="84"/>
      <c r="C87" s="82"/>
      <c r="D87" s="82"/>
      <c r="E87" s="82"/>
      <c r="F87" s="82"/>
      <c r="G87" s="28"/>
      <c r="H87" s="28"/>
      <c r="I87" s="82"/>
      <c r="J87" s="83"/>
    </row>
    <row r="88" spans="1:10" s="45" customFormat="1" ht="15">
      <c r="A88" s="28"/>
      <c r="B88" s="84"/>
      <c r="C88" s="82"/>
      <c r="D88" s="82"/>
      <c r="E88" s="82"/>
      <c r="F88" s="82"/>
      <c r="G88" s="28"/>
      <c r="H88" s="28"/>
      <c r="I88" s="82"/>
      <c r="J88" s="83"/>
    </row>
    <row r="89" spans="1:10" s="45" customFormat="1" ht="15">
      <c r="A89" s="28"/>
      <c r="B89" s="84"/>
      <c r="C89" s="82"/>
      <c r="D89" s="82"/>
      <c r="E89" s="82"/>
      <c r="F89" s="82"/>
      <c r="G89" s="28"/>
      <c r="H89" s="28"/>
      <c r="I89" s="82"/>
      <c r="J89" s="83"/>
    </row>
    <row r="90" spans="1:10" s="45" customFormat="1" ht="15">
      <c r="A90" s="28"/>
      <c r="B90" s="84"/>
      <c r="C90" s="82"/>
      <c r="D90" s="82"/>
      <c r="E90" s="82"/>
      <c r="F90" s="82"/>
      <c r="G90" s="28"/>
      <c r="H90" s="28"/>
      <c r="I90" s="82"/>
      <c r="J90" s="83"/>
    </row>
    <row r="91" spans="1:10" s="45" customFormat="1" ht="15">
      <c r="A91" s="28"/>
      <c r="B91" s="84"/>
      <c r="C91" s="82"/>
      <c r="D91" s="82"/>
      <c r="E91" s="82"/>
      <c r="F91" s="82"/>
      <c r="G91" s="28"/>
      <c r="H91" s="28"/>
      <c r="I91" s="82"/>
      <c r="J91" s="83"/>
    </row>
    <row r="92" spans="1:10" s="45" customFormat="1" ht="15">
      <c r="A92" s="28"/>
      <c r="B92" s="84"/>
      <c r="C92" s="82"/>
      <c r="D92" s="82"/>
      <c r="E92" s="82"/>
      <c r="F92" s="82"/>
      <c r="G92" s="28"/>
      <c r="H92" s="28"/>
      <c r="I92" s="82"/>
      <c r="J92" s="83"/>
    </row>
    <row r="93" spans="1:10" s="45" customFormat="1" ht="15">
      <c r="A93" s="28"/>
      <c r="B93" s="84"/>
      <c r="C93" s="82"/>
      <c r="D93" s="82"/>
      <c r="E93" s="82"/>
      <c r="F93" s="82"/>
      <c r="G93" s="28"/>
      <c r="H93" s="28"/>
      <c r="I93" s="82"/>
      <c r="J93" s="83"/>
    </row>
    <row r="94" spans="1:10" s="45" customFormat="1" ht="15">
      <c r="A94" s="28"/>
      <c r="B94" s="84"/>
      <c r="C94" s="82"/>
      <c r="D94" s="82"/>
      <c r="E94" s="82"/>
      <c r="F94" s="82"/>
      <c r="G94" s="28"/>
      <c r="H94" s="28"/>
      <c r="I94" s="82"/>
      <c r="J94" s="83"/>
    </row>
    <row r="95" spans="1:10" s="45" customFormat="1" ht="15">
      <c r="A95" s="28"/>
      <c r="B95" s="84"/>
      <c r="C95" s="82"/>
      <c r="D95" s="82"/>
      <c r="E95" s="82"/>
      <c r="F95" s="82"/>
      <c r="G95" s="28"/>
      <c r="H95" s="28"/>
      <c r="I95" s="82"/>
      <c r="J95" s="83"/>
    </row>
    <row r="96" spans="1:10" s="45" customFormat="1" ht="15">
      <c r="A96" s="28"/>
      <c r="B96" s="84"/>
      <c r="C96" s="82"/>
      <c r="D96" s="82"/>
      <c r="E96" s="82"/>
      <c r="F96" s="82"/>
      <c r="G96" s="28"/>
      <c r="H96" s="28"/>
      <c r="I96" s="82"/>
      <c r="J96" s="83"/>
    </row>
    <row r="97" spans="1:10" s="45" customFormat="1" ht="15">
      <c r="A97" s="28"/>
      <c r="B97" s="84"/>
      <c r="C97" s="82"/>
      <c r="D97" s="82"/>
      <c r="E97" s="82"/>
      <c r="F97" s="82"/>
      <c r="G97" s="28"/>
      <c r="H97" s="28"/>
      <c r="I97" s="82"/>
      <c r="J97" s="83"/>
    </row>
    <row r="98" spans="1:10" s="45" customFormat="1" ht="15">
      <c r="A98" s="28"/>
      <c r="B98" s="84"/>
      <c r="C98" s="82"/>
      <c r="D98" s="82"/>
      <c r="E98" s="82"/>
      <c r="F98" s="82"/>
      <c r="G98" s="28"/>
      <c r="H98" s="28"/>
      <c r="I98" s="82"/>
      <c r="J98" s="83"/>
    </row>
    <row r="99" spans="1:10" s="45" customFormat="1" ht="15">
      <c r="A99" s="28"/>
      <c r="B99" s="84"/>
      <c r="C99" s="82"/>
      <c r="D99" s="82"/>
      <c r="E99" s="82"/>
      <c r="F99" s="82"/>
      <c r="G99" s="28"/>
      <c r="H99" s="28"/>
      <c r="I99" s="82"/>
      <c r="J99" s="83"/>
    </row>
    <row r="100" spans="1:10" s="45" customFormat="1" ht="15">
      <c r="A100" s="28"/>
      <c r="B100" s="84"/>
      <c r="C100" s="82"/>
      <c r="D100" s="82"/>
      <c r="E100" s="82"/>
      <c r="F100" s="82"/>
      <c r="G100" s="28"/>
      <c r="H100" s="28"/>
      <c r="I100" s="82"/>
      <c r="J100" s="83"/>
    </row>
    <row r="101" spans="1:10" s="45" customFormat="1" ht="15">
      <c r="A101" s="28"/>
      <c r="B101" s="84"/>
      <c r="C101" s="82"/>
      <c r="D101" s="82"/>
      <c r="E101" s="82"/>
      <c r="F101" s="82"/>
      <c r="G101" s="28"/>
      <c r="H101" s="28"/>
      <c r="I101" s="82"/>
      <c r="J101" s="83"/>
    </row>
    <row r="102" spans="1:10" s="45" customFormat="1" ht="15">
      <c r="A102" s="28"/>
      <c r="B102" s="84"/>
      <c r="C102" s="82"/>
      <c r="D102" s="82"/>
      <c r="E102" s="82"/>
      <c r="F102" s="82"/>
      <c r="G102" s="28"/>
      <c r="H102" s="28"/>
      <c r="I102" s="82"/>
      <c r="J102" s="83"/>
    </row>
    <row r="103" spans="1:10" s="45" customFormat="1" ht="15">
      <c r="A103" s="28"/>
      <c r="B103" s="84"/>
      <c r="C103" s="82"/>
      <c r="D103" s="82"/>
      <c r="E103" s="82"/>
      <c r="F103" s="82"/>
      <c r="G103" s="28"/>
      <c r="H103" s="28"/>
      <c r="I103" s="82"/>
      <c r="J103" s="83"/>
    </row>
    <row r="104" spans="1:10" s="45" customFormat="1" ht="15">
      <c r="A104" s="28"/>
      <c r="B104" s="84"/>
      <c r="C104" s="82"/>
      <c r="D104" s="82"/>
      <c r="E104" s="82"/>
      <c r="F104" s="82"/>
      <c r="G104" s="28"/>
      <c r="H104" s="28"/>
      <c r="I104" s="82"/>
      <c r="J104" s="83"/>
    </row>
    <row r="105" spans="1:10" s="45" customFormat="1" ht="15">
      <c r="A105" s="28"/>
      <c r="B105" s="84"/>
      <c r="C105" s="82"/>
      <c r="D105" s="82"/>
      <c r="E105" s="82"/>
      <c r="F105" s="82"/>
      <c r="G105" s="28"/>
      <c r="H105" s="28"/>
      <c r="I105" s="82"/>
      <c r="J105" s="83"/>
    </row>
    <row r="106" spans="1:10" s="45" customFormat="1" ht="15">
      <c r="A106" s="28"/>
      <c r="B106" s="84"/>
      <c r="C106" s="82"/>
      <c r="D106" s="82"/>
      <c r="E106" s="82"/>
      <c r="F106" s="82"/>
      <c r="G106" s="28"/>
      <c r="H106" s="28"/>
      <c r="I106" s="82"/>
      <c r="J106" s="83"/>
    </row>
    <row r="107" spans="1:10" s="45" customFormat="1" ht="15">
      <c r="A107" s="28"/>
      <c r="B107" s="84"/>
      <c r="C107" s="82"/>
      <c r="D107" s="82"/>
      <c r="E107" s="82"/>
      <c r="F107" s="82"/>
      <c r="G107" s="28"/>
      <c r="H107" s="28"/>
      <c r="I107" s="82"/>
      <c r="J107" s="83"/>
    </row>
    <row r="108" spans="1:10" s="45" customFormat="1" ht="15">
      <c r="A108" s="28"/>
      <c r="B108" s="84"/>
      <c r="C108" s="82"/>
      <c r="D108" s="82"/>
      <c r="E108" s="82"/>
      <c r="F108" s="82"/>
      <c r="G108" s="28"/>
      <c r="H108" s="28"/>
      <c r="I108" s="82"/>
      <c r="J108" s="83"/>
    </row>
    <row r="109" spans="1:10" s="45" customFormat="1" ht="15">
      <c r="A109" s="28"/>
      <c r="B109" s="84"/>
      <c r="C109" s="82"/>
      <c r="D109" s="82"/>
      <c r="E109" s="82"/>
      <c r="F109" s="82"/>
      <c r="G109" s="28"/>
      <c r="H109" s="28"/>
      <c r="I109" s="82"/>
      <c r="J109" s="83"/>
    </row>
    <row r="110" spans="1:10" s="45" customFormat="1" ht="15">
      <c r="A110" s="28"/>
      <c r="B110" s="84"/>
      <c r="C110" s="82"/>
      <c r="D110" s="82"/>
      <c r="E110" s="82"/>
      <c r="F110" s="82"/>
      <c r="G110" s="28"/>
      <c r="H110" s="28"/>
      <c r="I110" s="82"/>
      <c r="J110" s="83"/>
    </row>
    <row r="111" spans="1:10" s="45" customFormat="1" ht="15">
      <c r="A111" s="28"/>
      <c r="B111" s="84"/>
      <c r="C111" s="82"/>
      <c r="D111" s="82"/>
      <c r="E111" s="82"/>
      <c r="F111" s="82"/>
      <c r="G111" s="28"/>
      <c r="H111" s="28"/>
      <c r="I111" s="82"/>
      <c r="J111" s="83"/>
    </row>
    <row r="112" spans="1:10" s="45" customFormat="1" ht="15">
      <c r="A112" s="28"/>
      <c r="B112" s="84"/>
      <c r="C112" s="82"/>
      <c r="D112" s="82"/>
      <c r="E112" s="82"/>
      <c r="F112" s="82"/>
      <c r="G112" s="28"/>
      <c r="H112" s="28"/>
      <c r="I112" s="82"/>
      <c r="J112" s="83"/>
    </row>
    <row r="113" spans="1:10" s="45" customFormat="1" ht="15">
      <c r="A113" s="28"/>
      <c r="B113" s="84"/>
      <c r="C113" s="82"/>
      <c r="D113" s="82"/>
      <c r="E113" s="82"/>
      <c r="F113" s="82"/>
      <c r="G113" s="28"/>
      <c r="H113" s="28"/>
      <c r="I113" s="82"/>
      <c r="J113" s="83"/>
    </row>
    <row r="114" spans="1:10" s="45" customFormat="1" ht="15">
      <c r="A114" s="28"/>
      <c r="B114" s="84"/>
      <c r="C114" s="82"/>
      <c r="D114" s="82"/>
      <c r="E114" s="82"/>
      <c r="F114" s="82"/>
      <c r="G114" s="28"/>
      <c r="H114" s="28"/>
      <c r="I114" s="82"/>
      <c r="J114" s="83"/>
    </row>
    <row r="115" spans="1:10" s="45" customFormat="1" ht="15">
      <c r="A115" s="28"/>
      <c r="B115" s="84"/>
      <c r="C115" s="82"/>
      <c r="D115" s="82"/>
      <c r="E115" s="82"/>
      <c r="F115" s="82"/>
      <c r="G115" s="28"/>
      <c r="H115" s="28"/>
      <c r="I115" s="82"/>
      <c r="J115" s="83"/>
    </row>
    <row r="116" spans="1:10" s="45" customFormat="1" ht="15">
      <c r="A116" s="28"/>
      <c r="B116" s="84"/>
      <c r="C116" s="82"/>
      <c r="D116" s="82"/>
      <c r="E116" s="82"/>
      <c r="F116" s="82"/>
      <c r="G116" s="28"/>
      <c r="H116" s="28"/>
      <c r="I116" s="82"/>
      <c r="J116" s="83"/>
    </row>
    <row r="117" spans="1:10" s="45" customFormat="1" ht="15">
      <c r="A117" s="28"/>
      <c r="B117" s="84"/>
      <c r="C117" s="82"/>
      <c r="D117" s="82"/>
      <c r="E117" s="82"/>
      <c r="F117" s="82"/>
      <c r="G117" s="28"/>
      <c r="H117" s="28"/>
      <c r="I117" s="82"/>
      <c r="J117" s="83"/>
    </row>
    <row r="118" spans="1:10" s="45" customFormat="1" ht="15">
      <c r="A118" s="28"/>
      <c r="B118" s="84"/>
      <c r="C118" s="82"/>
      <c r="D118" s="82"/>
      <c r="E118" s="82"/>
      <c r="F118" s="82"/>
      <c r="G118" s="28"/>
      <c r="H118" s="28"/>
      <c r="I118" s="82"/>
      <c r="J118" s="83"/>
    </row>
    <row r="119" spans="1:10" s="45" customFormat="1" ht="15">
      <c r="A119" s="28"/>
      <c r="B119" s="84"/>
      <c r="C119" s="82"/>
      <c r="D119" s="82"/>
      <c r="E119" s="82"/>
      <c r="F119" s="82"/>
      <c r="G119" s="28"/>
      <c r="H119" s="28"/>
      <c r="I119" s="82"/>
      <c r="J119" s="83"/>
    </row>
    <row r="120" spans="1:10" s="45" customFormat="1" ht="15">
      <c r="A120" s="28"/>
      <c r="B120" s="84"/>
      <c r="C120" s="82"/>
      <c r="D120" s="82"/>
      <c r="E120" s="82"/>
      <c r="F120" s="82"/>
      <c r="G120" s="28"/>
      <c r="H120" s="28"/>
      <c r="I120" s="82"/>
      <c r="J120" s="83"/>
    </row>
    <row r="121" spans="1:10" s="45" customFormat="1" ht="15">
      <c r="A121" s="28"/>
      <c r="B121" s="84"/>
      <c r="C121" s="82"/>
      <c r="D121" s="82"/>
      <c r="E121" s="82"/>
      <c r="F121" s="82"/>
      <c r="G121" s="28"/>
      <c r="H121" s="28"/>
      <c r="I121" s="82"/>
      <c r="J121" s="83"/>
    </row>
    <row r="122" spans="1:10" s="45" customFormat="1" ht="15">
      <c r="A122" s="28"/>
      <c r="B122" s="84"/>
      <c r="C122" s="82"/>
      <c r="D122" s="82"/>
      <c r="E122" s="82"/>
      <c r="F122" s="82"/>
      <c r="G122" s="28"/>
      <c r="H122" s="28"/>
      <c r="I122" s="82"/>
      <c r="J122" s="83"/>
    </row>
    <row r="123" spans="1:10" s="45" customFormat="1" ht="15">
      <c r="A123" s="28"/>
      <c r="B123" s="84"/>
      <c r="C123" s="82"/>
      <c r="D123" s="82"/>
      <c r="E123" s="82"/>
      <c r="F123" s="82"/>
      <c r="G123" s="28"/>
      <c r="H123" s="28"/>
      <c r="I123" s="82"/>
      <c r="J123" s="83"/>
    </row>
    <row r="124" spans="1:10" s="45" customFormat="1" ht="15">
      <c r="A124" s="28"/>
      <c r="B124" s="84"/>
      <c r="C124" s="82"/>
      <c r="D124" s="82"/>
      <c r="E124" s="82"/>
      <c r="F124" s="82"/>
      <c r="G124" s="28"/>
      <c r="H124" s="28"/>
      <c r="I124" s="82"/>
      <c r="J124" s="83"/>
    </row>
    <row r="125" spans="1:10" s="45" customFormat="1" ht="15">
      <c r="A125" s="28"/>
      <c r="B125" s="84"/>
      <c r="C125" s="82"/>
      <c r="D125" s="82"/>
      <c r="E125" s="82"/>
      <c r="F125" s="82"/>
      <c r="G125" s="28"/>
      <c r="H125" s="28"/>
      <c r="I125" s="82"/>
      <c r="J125" s="83"/>
    </row>
    <row r="126" spans="1:10" s="45" customFormat="1" ht="15">
      <c r="A126" s="28"/>
      <c r="B126" s="84"/>
      <c r="C126" s="82"/>
      <c r="D126" s="82"/>
      <c r="E126" s="82"/>
      <c r="F126" s="82"/>
      <c r="G126" s="28"/>
      <c r="H126" s="28"/>
      <c r="I126" s="82"/>
      <c r="J126" s="83"/>
    </row>
    <row r="127" spans="1:10" s="45" customFormat="1" ht="15">
      <c r="A127" s="28"/>
      <c r="B127" s="84"/>
      <c r="C127" s="82"/>
      <c r="D127" s="82"/>
      <c r="E127" s="82"/>
      <c r="F127" s="82"/>
      <c r="G127" s="28"/>
      <c r="H127" s="28"/>
      <c r="I127" s="82"/>
      <c r="J127" s="83"/>
    </row>
    <row r="128" spans="1:10" s="45" customFormat="1" ht="15">
      <c r="A128" s="28"/>
      <c r="B128" s="84"/>
      <c r="C128" s="82"/>
      <c r="D128" s="82"/>
      <c r="E128" s="82"/>
      <c r="F128" s="82"/>
      <c r="G128" s="28"/>
      <c r="H128" s="28"/>
      <c r="I128" s="82"/>
      <c r="J128" s="83"/>
    </row>
    <row r="129" spans="1:10" s="45" customFormat="1" ht="15">
      <c r="A129" s="28"/>
      <c r="B129" s="84"/>
      <c r="C129" s="82"/>
      <c r="D129" s="82"/>
      <c r="E129" s="82"/>
      <c r="F129" s="82"/>
      <c r="G129" s="28"/>
      <c r="H129" s="28"/>
      <c r="I129" s="82"/>
      <c r="J129" s="83"/>
    </row>
    <row r="130" spans="1:10" s="45" customFormat="1" ht="15">
      <c r="A130" s="28"/>
      <c r="B130" s="84"/>
      <c r="C130" s="82"/>
      <c r="D130" s="82"/>
      <c r="E130" s="82"/>
      <c r="F130" s="82"/>
      <c r="G130" s="28"/>
      <c r="H130" s="28"/>
      <c r="I130" s="82"/>
      <c r="J130" s="83"/>
    </row>
    <row r="131" spans="1:10" s="45" customFormat="1" ht="15">
      <c r="A131" s="28"/>
      <c r="B131" s="84"/>
      <c r="C131" s="82"/>
      <c r="D131" s="82"/>
      <c r="E131" s="82"/>
      <c r="F131" s="82"/>
      <c r="G131" s="28"/>
      <c r="H131" s="28"/>
      <c r="I131" s="82"/>
      <c r="J131" s="83"/>
    </row>
    <row r="132" spans="1:10" s="45" customFormat="1" ht="15">
      <c r="A132" s="28"/>
      <c r="B132" s="84"/>
      <c r="C132" s="82"/>
      <c r="D132" s="82"/>
      <c r="E132" s="82"/>
      <c r="F132" s="82"/>
      <c r="G132" s="28"/>
      <c r="H132" s="28"/>
      <c r="I132" s="82"/>
      <c r="J132" s="83"/>
    </row>
    <row r="133" spans="1:10" s="45" customFormat="1" ht="15">
      <c r="A133" s="28"/>
      <c r="B133" s="84"/>
      <c r="C133" s="82"/>
      <c r="D133" s="82"/>
      <c r="E133" s="82"/>
      <c r="F133" s="82"/>
      <c r="G133" s="28"/>
      <c r="H133" s="28"/>
      <c r="I133" s="82"/>
      <c r="J133" s="83"/>
    </row>
    <row r="134" spans="1:10" s="45" customFormat="1" ht="15">
      <c r="A134" s="28"/>
      <c r="B134" s="84"/>
      <c r="C134" s="82"/>
      <c r="D134" s="82"/>
      <c r="E134" s="82"/>
      <c r="F134" s="82"/>
      <c r="G134" s="28"/>
      <c r="H134" s="28"/>
      <c r="I134" s="82"/>
      <c r="J134" s="83"/>
    </row>
    <row r="135" spans="1:10" s="45" customFormat="1" ht="15">
      <c r="A135" s="28"/>
      <c r="B135" s="84"/>
      <c r="C135" s="82"/>
      <c r="D135" s="82"/>
      <c r="E135" s="82"/>
      <c r="F135" s="82"/>
      <c r="G135" s="28"/>
      <c r="H135" s="28"/>
      <c r="I135" s="82"/>
      <c r="J135" s="83"/>
    </row>
    <row r="136" spans="1:10" s="45" customFormat="1" ht="15">
      <c r="A136" s="28"/>
      <c r="B136" s="84"/>
      <c r="C136" s="82"/>
      <c r="D136" s="82"/>
      <c r="E136" s="82"/>
      <c r="F136" s="82"/>
      <c r="G136" s="28"/>
      <c r="H136" s="28"/>
      <c r="I136" s="82"/>
      <c r="J136" s="83"/>
    </row>
    <row r="137" spans="1:10" s="45" customFormat="1" ht="15">
      <c r="A137" s="28"/>
      <c r="B137" s="84"/>
      <c r="C137" s="82"/>
      <c r="D137" s="82"/>
      <c r="E137" s="82"/>
      <c r="F137" s="82"/>
      <c r="G137" s="28"/>
      <c r="H137" s="28"/>
      <c r="I137" s="82"/>
      <c r="J137" s="83"/>
    </row>
    <row r="138" spans="1:10" s="45" customFormat="1" ht="15">
      <c r="A138" s="28"/>
      <c r="B138" s="84"/>
      <c r="C138" s="82"/>
      <c r="D138" s="82"/>
      <c r="E138" s="82"/>
      <c r="F138" s="82"/>
      <c r="G138" s="28"/>
      <c r="H138" s="28"/>
      <c r="I138" s="82"/>
      <c r="J138" s="83"/>
    </row>
    <row r="139" spans="1:10" s="45" customFormat="1" ht="15">
      <c r="A139" s="28"/>
      <c r="B139" s="84"/>
      <c r="C139" s="82"/>
      <c r="D139" s="82"/>
      <c r="E139" s="82"/>
      <c r="F139" s="82"/>
      <c r="G139" s="28"/>
      <c r="H139" s="28"/>
      <c r="I139" s="82"/>
      <c r="J139" s="83"/>
    </row>
    <row r="140" spans="1:10" s="45" customFormat="1" ht="15">
      <c r="A140" s="28"/>
      <c r="B140" s="84"/>
      <c r="C140" s="82"/>
      <c r="D140" s="82"/>
      <c r="E140" s="82"/>
      <c r="F140" s="82"/>
      <c r="G140" s="28"/>
      <c r="H140" s="28"/>
      <c r="I140" s="82"/>
      <c r="J140" s="83"/>
    </row>
    <row r="141" spans="1:10" s="45" customFormat="1" ht="15">
      <c r="A141" s="28"/>
      <c r="B141" s="84"/>
      <c r="C141" s="82"/>
      <c r="D141" s="82"/>
      <c r="E141" s="82"/>
      <c r="F141" s="82"/>
      <c r="G141" s="28"/>
      <c r="H141" s="28"/>
      <c r="I141" s="82"/>
      <c r="J141" s="83"/>
    </row>
    <row r="142" spans="1:10" s="45" customFormat="1" ht="15">
      <c r="A142" s="28"/>
      <c r="B142" s="84"/>
      <c r="C142" s="82"/>
      <c r="D142" s="82"/>
      <c r="E142" s="82"/>
      <c r="F142" s="82"/>
      <c r="G142" s="28"/>
      <c r="H142" s="28"/>
      <c r="I142" s="82"/>
      <c r="J142" s="83"/>
    </row>
    <row r="143" spans="1:10" s="45" customFormat="1" ht="15">
      <c r="A143" s="28"/>
      <c r="B143" s="84"/>
      <c r="C143" s="82"/>
      <c r="D143" s="82"/>
      <c r="E143" s="82"/>
      <c r="F143" s="82"/>
      <c r="G143" s="28"/>
      <c r="H143" s="28"/>
      <c r="I143" s="82"/>
      <c r="J143" s="83"/>
    </row>
    <row r="144" spans="1:10" s="45" customFormat="1" ht="15">
      <c r="A144" s="28"/>
      <c r="B144" s="84"/>
      <c r="C144" s="82"/>
      <c r="D144" s="82"/>
      <c r="E144" s="82"/>
      <c r="F144" s="82"/>
      <c r="G144" s="28"/>
      <c r="H144" s="28"/>
      <c r="I144" s="82"/>
      <c r="J144" s="83"/>
    </row>
    <row r="145" spans="1:10" s="45" customFormat="1" ht="15">
      <c r="A145" s="28"/>
      <c r="B145" s="84"/>
      <c r="C145" s="82"/>
      <c r="D145" s="82"/>
      <c r="E145" s="82"/>
      <c r="F145" s="82"/>
      <c r="G145" s="28"/>
      <c r="H145" s="28"/>
      <c r="I145" s="82"/>
      <c r="J145" s="83"/>
    </row>
    <row r="146" spans="1:10" s="45" customFormat="1" ht="15">
      <c r="A146" s="28"/>
      <c r="B146" s="84"/>
      <c r="C146" s="82"/>
      <c r="D146" s="82"/>
      <c r="E146" s="82"/>
      <c r="F146" s="82"/>
      <c r="G146" s="28"/>
      <c r="H146" s="28"/>
      <c r="I146" s="82"/>
      <c r="J146" s="83"/>
    </row>
    <row r="147" spans="1:10" s="45" customFormat="1" ht="15">
      <c r="A147" s="28"/>
      <c r="B147" s="84"/>
      <c r="C147" s="82"/>
      <c r="D147" s="82"/>
      <c r="E147" s="82"/>
      <c r="F147" s="82"/>
      <c r="G147" s="28"/>
      <c r="H147" s="28"/>
      <c r="I147" s="82"/>
      <c r="J147" s="83"/>
    </row>
    <row r="148" spans="1:10" s="45" customFormat="1" ht="15">
      <c r="A148" s="28"/>
      <c r="B148" s="84"/>
      <c r="C148" s="82"/>
      <c r="D148" s="82"/>
      <c r="E148" s="82"/>
      <c r="F148" s="82"/>
      <c r="G148" s="28"/>
      <c r="H148" s="28"/>
      <c r="I148" s="82"/>
      <c r="J148" s="83"/>
    </row>
    <row r="149" spans="1:10" s="45" customFormat="1" ht="15">
      <c r="A149" s="28"/>
      <c r="B149" s="84"/>
      <c r="C149" s="82"/>
      <c r="D149" s="82"/>
      <c r="E149" s="82"/>
      <c r="F149" s="82"/>
      <c r="G149" s="28"/>
      <c r="H149" s="28"/>
      <c r="I149" s="82"/>
      <c r="J149" s="83"/>
    </row>
    <row r="150" spans="1:10" s="45" customFormat="1" ht="15">
      <c r="A150" s="28"/>
      <c r="B150" s="84"/>
      <c r="C150" s="82"/>
      <c r="D150" s="82"/>
      <c r="E150" s="82"/>
      <c r="F150" s="82"/>
      <c r="G150" s="28"/>
      <c r="H150" s="28"/>
      <c r="I150" s="82"/>
      <c r="J150" s="83"/>
    </row>
    <row r="151" spans="1:10" s="45" customFormat="1" ht="15">
      <c r="A151" s="28"/>
      <c r="B151" s="84"/>
      <c r="C151" s="82"/>
      <c r="D151" s="82"/>
      <c r="E151" s="82"/>
      <c r="F151" s="82"/>
      <c r="G151" s="28"/>
      <c r="H151" s="28"/>
      <c r="I151" s="82"/>
      <c r="J151" s="83"/>
    </row>
    <row r="152" spans="1:10" s="45" customFormat="1" ht="15">
      <c r="A152" s="28"/>
      <c r="B152" s="84"/>
      <c r="C152" s="82"/>
      <c r="D152" s="82"/>
      <c r="E152" s="82"/>
      <c r="F152" s="82"/>
      <c r="G152" s="28"/>
      <c r="H152" s="28"/>
      <c r="I152" s="82"/>
      <c r="J152" s="83"/>
    </row>
    <row r="153" spans="1:10" s="45" customFormat="1" ht="15">
      <c r="A153" s="28"/>
      <c r="B153" s="84"/>
      <c r="C153" s="82"/>
      <c r="D153" s="82"/>
      <c r="E153" s="82"/>
      <c r="F153" s="82"/>
      <c r="G153" s="28"/>
      <c r="H153" s="28"/>
      <c r="I153" s="82"/>
      <c r="J153" s="83"/>
    </row>
    <row r="154" spans="1:10" s="45" customFormat="1" ht="15">
      <c r="A154" s="28"/>
      <c r="B154" s="84"/>
      <c r="C154" s="82"/>
      <c r="D154" s="82"/>
      <c r="E154" s="82"/>
      <c r="F154" s="82"/>
      <c r="G154" s="28"/>
      <c r="H154" s="28"/>
      <c r="I154" s="82"/>
      <c r="J154" s="83"/>
    </row>
    <row r="155" spans="1:10" s="45" customFormat="1" ht="15">
      <c r="A155" s="28"/>
      <c r="B155" s="84"/>
      <c r="C155" s="82"/>
      <c r="D155" s="82"/>
      <c r="E155" s="82"/>
      <c r="F155" s="82"/>
      <c r="G155" s="28"/>
      <c r="H155" s="28"/>
      <c r="I155" s="82"/>
      <c r="J155" s="83"/>
    </row>
    <row r="156" spans="1:10" s="45" customFormat="1" ht="15">
      <c r="A156" s="28"/>
      <c r="B156" s="84"/>
      <c r="C156" s="82"/>
      <c r="D156" s="82"/>
      <c r="E156" s="82"/>
      <c r="F156" s="82"/>
      <c r="G156" s="28"/>
      <c r="H156" s="28"/>
      <c r="I156" s="82"/>
      <c r="J156" s="83"/>
    </row>
    <row r="157" spans="1:10" s="45" customFormat="1" ht="15">
      <c r="A157" s="28"/>
      <c r="B157" s="84"/>
      <c r="C157" s="82"/>
      <c r="D157" s="82"/>
      <c r="E157" s="82"/>
      <c r="F157" s="82"/>
      <c r="G157" s="28"/>
      <c r="H157" s="28"/>
      <c r="I157" s="82"/>
      <c r="J157" s="83"/>
    </row>
    <row r="158" spans="1:10" s="45" customFormat="1" ht="15">
      <c r="A158" s="28"/>
      <c r="B158" s="84"/>
      <c r="C158" s="82"/>
      <c r="D158" s="82"/>
      <c r="E158" s="82"/>
      <c r="F158" s="82"/>
      <c r="G158" s="28"/>
      <c r="H158" s="28"/>
      <c r="I158" s="82"/>
      <c r="J158" s="83"/>
    </row>
    <row r="159" spans="1:10" s="45" customFormat="1" ht="15">
      <c r="A159" s="28"/>
      <c r="B159" s="84"/>
      <c r="C159" s="82"/>
      <c r="D159" s="82"/>
      <c r="E159" s="82"/>
      <c r="F159" s="82"/>
      <c r="G159" s="28"/>
      <c r="H159" s="28"/>
      <c r="I159" s="82"/>
      <c r="J159" s="83"/>
    </row>
    <row r="160" spans="1:10" s="45" customFormat="1" ht="15">
      <c r="A160" s="28"/>
      <c r="B160" s="84"/>
      <c r="C160" s="82"/>
      <c r="D160" s="82"/>
      <c r="E160" s="82"/>
      <c r="F160" s="82"/>
      <c r="G160" s="28"/>
      <c r="H160" s="28"/>
      <c r="I160" s="82"/>
      <c r="J160" s="83"/>
    </row>
    <row r="161" spans="1:10" s="45" customFormat="1" ht="15">
      <c r="A161" s="28"/>
      <c r="B161" s="84"/>
      <c r="C161" s="82"/>
      <c r="D161" s="82"/>
      <c r="E161" s="82"/>
      <c r="F161" s="82"/>
      <c r="G161" s="28"/>
      <c r="H161" s="28"/>
      <c r="I161" s="82"/>
      <c r="J161" s="83"/>
    </row>
    <row r="162" spans="1:10" s="45" customFormat="1" ht="15">
      <c r="A162" s="28"/>
      <c r="B162" s="84"/>
      <c r="C162" s="82"/>
      <c r="D162" s="82"/>
      <c r="E162" s="82"/>
      <c r="F162" s="82"/>
      <c r="G162" s="28"/>
      <c r="H162" s="28"/>
      <c r="I162" s="82"/>
      <c r="J162" s="83"/>
    </row>
    <row r="163" spans="1:10" s="45" customFormat="1" ht="15">
      <c r="A163" s="28"/>
      <c r="B163" s="84"/>
      <c r="C163" s="82"/>
      <c r="D163" s="82"/>
      <c r="E163" s="82"/>
      <c r="F163" s="82"/>
      <c r="G163" s="28"/>
      <c r="H163" s="28"/>
      <c r="I163" s="82"/>
      <c r="J163" s="83"/>
    </row>
    <row r="164" spans="1:10" s="45" customFormat="1" ht="15">
      <c r="A164" s="28"/>
      <c r="B164" s="84"/>
      <c r="C164" s="82"/>
      <c r="D164" s="82"/>
      <c r="E164" s="82"/>
      <c r="F164" s="82"/>
      <c r="G164" s="28"/>
      <c r="H164" s="28"/>
      <c r="I164" s="82"/>
      <c r="J164" s="83"/>
    </row>
    <row r="165" spans="1:10" s="45" customFormat="1" ht="15">
      <c r="A165" s="28"/>
      <c r="B165" s="84"/>
      <c r="C165" s="82"/>
      <c r="D165" s="82"/>
      <c r="E165" s="82"/>
      <c r="F165" s="82"/>
      <c r="G165" s="28"/>
      <c r="H165" s="28"/>
      <c r="I165" s="82"/>
      <c r="J165" s="83"/>
    </row>
    <row r="166" spans="1:10" s="45" customFormat="1" ht="15">
      <c r="A166" s="28"/>
      <c r="B166" s="84"/>
      <c r="C166" s="82"/>
      <c r="D166" s="82"/>
      <c r="E166" s="82"/>
      <c r="F166" s="82"/>
      <c r="G166" s="28"/>
      <c r="H166" s="28"/>
      <c r="I166" s="82"/>
      <c r="J166" s="83"/>
    </row>
    <row r="167" spans="1:10" s="45" customFormat="1" ht="15">
      <c r="A167" s="28"/>
      <c r="B167" s="84"/>
      <c r="C167" s="82"/>
      <c r="D167" s="82"/>
      <c r="E167" s="82"/>
      <c r="F167" s="82"/>
      <c r="G167" s="28"/>
      <c r="H167" s="28"/>
      <c r="I167" s="82"/>
      <c r="J167" s="83"/>
    </row>
    <row r="168" spans="1:10" s="45" customFormat="1" ht="15">
      <c r="A168" s="28"/>
      <c r="B168" s="84"/>
      <c r="C168" s="82"/>
      <c r="D168" s="82"/>
      <c r="E168" s="82"/>
      <c r="F168" s="82"/>
      <c r="G168" s="28"/>
      <c r="H168" s="28"/>
      <c r="I168" s="82"/>
      <c r="J168" s="83"/>
    </row>
    <row r="169" spans="1:10" s="45" customFormat="1" ht="15">
      <c r="A169" s="28"/>
      <c r="B169" s="84"/>
      <c r="C169" s="82"/>
      <c r="D169" s="82"/>
      <c r="E169" s="82"/>
      <c r="F169" s="82"/>
      <c r="G169" s="28"/>
      <c r="H169" s="28"/>
      <c r="I169" s="82"/>
      <c r="J169" s="83"/>
    </row>
    <row r="170" spans="1:10" s="45" customFormat="1" ht="15">
      <c r="A170" s="28"/>
      <c r="B170" s="84"/>
      <c r="C170" s="82"/>
      <c r="D170" s="82"/>
      <c r="E170" s="82"/>
      <c r="F170" s="82"/>
      <c r="G170" s="28"/>
      <c r="H170" s="28"/>
      <c r="I170" s="82"/>
      <c r="J170" s="83"/>
    </row>
    <row r="171" spans="1:10" s="45" customFormat="1" ht="15">
      <c r="A171" s="28"/>
      <c r="B171" s="84"/>
      <c r="C171" s="82"/>
      <c r="D171" s="82"/>
      <c r="E171" s="82"/>
      <c r="F171" s="82"/>
      <c r="G171" s="28"/>
      <c r="H171" s="28"/>
      <c r="I171" s="82"/>
      <c r="J171" s="83"/>
    </row>
    <row r="172" spans="1:10" s="45" customFormat="1" ht="15">
      <c r="A172" s="28"/>
      <c r="B172" s="84"/>
      <c r="C172" s="82"/>
      <c r="D172" s="82"/>
      <c r="E172" s="82"/>
      <c r="F172" s="82"/>
      <c r="G172" s="28"/>
      <c r="H172" s="28"/>
      <c r="I172" s="82"/>
      <c r="J172" s="83"/>
    </row>
    <row r="173" spans="1:10" s="45" customFormat="1" ht="15">
      <c r="A173" s="28"/>
      <c r="B173" s="84"/>
      <c r="C173" s="82"/>
      <c r="D173" s="82"/>
      <c r="E173" s="82"/>
      <c r="F173" s="82"/>
      <c r="G173" s="28"/>
      <c r="H173" s="28"/>
      <c r="I173" s="82"/>
      <c r="J173" s="83"/>
    </row>
    <row r="174" spans="1:10" s="45" customFormat="1" ht="15">
      <c r="A174" s="28"/>
      <c r="B174" s="84"/>
      <c r="C174" s="82"/>
      <c r="D174" s="82"/>
      <c r="E174" s="82"/>
      <c r="F174" s="82"/>
      <c r="G174" s="28"/>
      <c r="H174" s="28"/>
      <c r="I174" s="82"/>
      <c r="J174" s="83"/>
    </row>
    <row r="175" spans="1:10" s="45" customFormat="1" ht="15">
      <c r="A175" s="28"/>
      <c r="B175" s="84"/>
      <c r="C175" s="82"/>
      <c r="D175" s="82"/>
      <c r="E175" s="82"/>
      <c r="F175" s="82"/>
      <c r="G175" s="28"/>
      <c r="H175" s="28"/>
      <c r="I175" s="82"/>
      <c r="J175" s="83"/>
    </row>
    <row r="176" spans="1:10" s="45" customFormat="1" ht="15">
      <c r="A176" s="28"/>
      <c r="B176" s="84"/>
      <c r="C176" s="82"/>
      <c r="D176" s="82"/>
      <c r="E176" s="82"/>
      <c r="F176" s="82"/>
      <c r="G176" s="28"/>
      <c r="H176" s="28"/>
      <c r="I176" s="82"/>
      <c r="J176" s="83"/>
    </row>
    <row r="177" spans="1:10" s="45" customFormat="1" ht="15">
      <c r="A177" s="28"/>
      <c r="B177" s="84"/>
      <c r="C177" s="82"/>
      <c r="D177" s="82"/>
      <c r="E177" s="82"/>
      <c r="F177" s="82"/>
      <c r="G177" s="28"/>
      <c r="H177" s="28"/>
      <c r="I177" s="82"/>
      <c r="J177" s="83"/>
    </row>
    <row r="178" spans="1:10" s="45" customFormat="1" ht="15">
      <c r="A178" s="28"/>
      <c r="B178" s="84"/>
      <c r="C178" s="82"/>
      <c r="D178" s="82"/>
      <c r="E178" s="82"/>
      <c r="F178" s="82"/>
      <c r="G178" s="28"/>
      <c r="H178" s="28"/>
      <c r="I178" s="82"/>
      <c r="J178" s="83"/>
    </row>
    <row r="179" spans="1:10" s="45" customFormat="1" ht="15">
      <c r="A179" s="28"/>
      <c r="B179" s="84"/>
      <c r="C179" s="82"/>
      <c r="D179" s="82"/>
      <c r="E179" s="82"/>
      <c r="F179" s="82"/>
      <c r="G179" s="28"/>
      <c r="H179" s="28"/>
      <c r="I179" s="82"/>
      <c r="J179" s="83"/>
    </row>
    <row r="180" spans="1:10" s="45" customFormat="1" ht="15">
      <c r="A180" s="28"/>
      <c r="B180" s="84"/>
      <c r="C180" s="82"/>
      <c r="D180" s="82"/>
      <c r="E180" s="82"/>
      <c r="F180" s="82"/>
      <c r="G180" s="28"/>
      <c r="H180" s="28"/>
      <c r="I180" s="82"/>
      <c r="J180" s="83"/>
    </row>
    <row r="181" spans="1:10" s="45" customFormat="1" ht="15">
      <c r="A181" s="28"/>
      <c r="B181" s="84"/>
      <c r="C181" s="82"/>
      <c r="D181" s="82"/>
      <c r="E181" s="82"/>
      <c r="F181" s="82"/>
      <c r="G181" s="28"/>
      <c r="H181" s="28"/>
      <c r="I181" s="82"/>
      <c r="J181" s="83"/>
    </row>
    <row r="182" spans="1:10" s="45" customFormat="1" ht="15">
      <c r="A182" s="28"/>
      <c r="B182" s="84"/>
      <c r="C182" s="82"/>
      <c r="D182" s="82"/>
      <c r="E182" s="82"/>
      <c r="F182" s="82"/>
      <c r="G182" s="28"/>
      <c r="H182" s="28"/>
      <c r="I182" s="82"/>
      <c r="J182" s="83"/>
    </row>
    <row r="183" spans="1:10" s="45" customFormat="1" ht="15">
      <c r="A183" s="28"/>
      <c r="B183" s="84"/>
      <c r="C183" s="82"/>
      <c r="D183" s="82"/>
      <c r="E183" s="82"/>
      <c r="F183" s="82"/>
      <c r="G183" s="28"/>
      <c r="H183" s="28"/>
      <c r="I183" s="82"/>
      <c r="J183" s="83"/>
    </row>
    <row r="184" spans="1:10" s="45" customFormat="1" ht="15">
      <c r="A184" s="28"/>
      <c r="B184" s="84"/>
      <c r="C184" s="82"/>
      <c r="D184" s="82"/>
      <c r="E184" s="82"/>
      <c r="F184" s="82"/>
      <c r="G184" s="28"/>
      <c r="H184" s="28"/>
      <c r="I184" s="82"/>
      <c r="J184" s="83"/>
    </row>
    <row r="185" spans="1:10" s="45" customFormat="1" ht="15">
      <c r="A185" s="28"/>
      <c r="B185" s="84"/>
      <c r="C185" s="82"/>
      <c r="D185" s="82"/>
      <c r="E185" s="82"/>
      <c r="F185" s="82"/>
      <c r="G185" s="28"/>
      <c r="H185" s="28"/>
      <c r="I185" s="82"/>
      <c r="J185" s="83"/>
    </row>
    <row r="186" spans="1:10" s="45" customFormat="1" ht="15">
      <c r="A186" s="28"/>
      <c r="B186" s="84"/>
      <c r="C186" s="82"/>
      <c r="D186" s="82"/>
      <c r="E186" s="82"/>
      <c r="F186" s="82"/>
      <c r="G186" s="28"/>
      <c r="H186" s="28"/>
      <c r="I186" s="82"/>
      <c r="J186" s="83"/>
    </row>
    <row r="187" spans="1:10" s="45" customFormat="1" ht="15">
      <c r="A187" s="28"/>
      <c r="B187" s="84"/>
      <c r="C187" s="82"/>
      <c r="D187" s="82"/>
      <c r="E187" s="82"/>
      <c r="F187" s="82"/>
      <c r="G187" s="28"/>
      <c r="H187" s="28"/>
      <c r="I187" s="82"/>
      <c r="J187" s="83"/>
    </row>
    <row r="188" spans="1:10" s="45" customFormat="1" ht="15">
      <c r="A188" s="28"/>
      <c r="B188" s="84"/>
      <c r="C188" s="82"/>
      <c r="D188" s="82"/>
      <c r="E188" s="82"/>
      <c r="F188" s="82"/>
      <c r="G188" s="28"/>
      <c r="H188" s="28"/>
      <c r="I188" s="82"/>
      <c r="J188" s="83"/>
    </row>
    <row r="189" spans="1:10" s="45" customFormat="1" ht="15">
      <c r="A189" s="28"/>
      <c r="B189" s="84"/>
      <c r="C189" s="82"/>
      <c r="D189" s="82"/>
      <c r="E189" s="82"/>
      <c r="F189" s="82"/>
      <c r="G189" s="28"/>
      <c r="H189" s="28"/>
      <c r="I189" s="82"/>
      <c r="J189" s="83"/>
    </row>
    <row r="190" spans="1:10" s="45" customFormat="1" ht="15">
      <c r="A190" s="28"/>
      <c r="B190" s="84"/>
      <c r="C190" s="82"/>
      <c r="D190" s="82"/>
      <c r="E190" s="82"/>
      <c r="F190" s="82"/>
      <c r="G190" s="28"/>
      <c r="H190" s="28"/>
      <c r="I190" s="82"/>
      <c r="J190" s="83"/>
    </row>
    <row r="191" spans="1:10" s="45" customFormat="1" ht="15">
      <c r="A191" s="28"/>
      <c r="B191" s="84"/>
      <c r="C191" s="82"/>
      <c r="D191" s="82"/>
      <c r="E191" s="82"/>
      <c r="F191" s="82"/>
      <c r="G191" s="28"/>
      <c r="H191" s="28"/>
      <c r="I191" s="82"/>
      <c r="J191" s="83"/>
    </row>
    <row r="192" spans="1:10" s="45" customFormat="1" ht="15">
      <c r="A192" s="28"/>
      <c r="B192" s="84"/>
      <c r="C192" s="82"/>
      <c r="D192" s="82"/>
      <c r="E192" s="82"/>
      <c r="F192" s="82"/>
      <c r="G192" s="28"/>
      <c r="H192" s="28"/>
      <c r="I192" s="82"/>
      <c r="J192" s="83"/>
    </row>
    <row r="193" spans="1:10" s="45" customFormat="1" ht="15">
      <c r="A193" s="28"/>
      <c r="B193" s="84"/>
      <c r="C193" s="82"/>
      <c r="D193" s="82"/>
      <c r="E193" s="82"/>
      <c r="F193" s="82"/>
      <c r="G193" s="28"/>
      <c r="H193" s="28"/>
      <c r="I193" s="82"/>
      <c r="J193" s="83"/>
    </row>
    <row r="194" spans="1:10" s="45" customFormat="1" ht="15">
      <c r="A194" s="28"/>
      <c r="B194" s="84"/>
      <c r="C194" s="82"/>
      <c r="D194" s="82"/>
      <c r="E194" s="82"/>
      <c r="F194" s="82"/>
      <c r="G194" s="28"/>
      <c r="H194" s="28"/>
      <c r="I194" s="82"/>
      <c r="J194" s="83"/>
    </row>
    <row r="195" spans="1:10" s="45" customFormat="1" ht="15">
      <c r="A195" s="28"/>
      <c r="B195" s="84"/>
      <c r="C195" s="82"/>
      <c r="D195" s="82"/>
      <c r="E195" s="82"/>
      <c r="F195" s="82"/>
      <c r="G195" s="28"/>
      <c r="H195" s="28"/>
      <c r="I195" s="82"/>
      <c r="J195" s="83"/>
    </row>
    <row r="196" spans="1:10" s="45" customFormat="1" ht="15">
      <c r="A196" s="28"/>
      <c r="B196" s="84"/>
      <c r="C196" s="82"/>
      <c r="D196" s="82"/>
      <c r="E196" s="82"/>
      <c r="F196" s="82"/>
      <c r="G196" s="28"/>
      <c r="H196" s="28"/>
      <c r="I196" s="82"/>
      <c r="J196" s="83"/>
    </row>
    <row r="197" spans="1:10" s="45" customFormat="1" ht="15">
      <c r="A197" s="28"/>
      <c r="B197" s="84"/>
      <c r="C197" s="82"/>
      <c r="D197" s="82"/>
      <c r="E197" s="82"/>
      <c r="F197" s="82"/>
      <c r="G197" s="28"/>
      <c r="H197" s="28"/>
      <c r="I197" s="82"/>
      <c r="J197" s="83"/>
    </row>
    <row r="198" spans="1:10" s="45" customFormat="1" ht="15">
      <c r="A198" s="28"/>
      <c r="B198" s="84"/>
      <c r="C198" s="82"/>
      <c r="D198" s="82"/>
      <c r="E198" s="82"/>
      <c r="F198" s="82"/>
      <c r="G198" s="28"/>
      <c r="H198" s="28"/>
      <c r="I198" s="82"/>
      <c r="J198" s="83"/>
    </row>
    <row r="199" spans="1:10" s="45" customFormat="1" ht="15">
      <c r="A199" s="28"/>
      <c r="B199" s="84"/>
      <c r="C199" s="82"/>
      <c r="D199" s="82"/>
      <c r="E199" s="82"/>
      <c r="F199" s="82"/>
      <c r="G199" s="28"/>
      <c r="H199" s="28"/>
      <c r="I199" s="82"/>
      <c r="J199" s="83"/>
    </row>
    <row r="200" spans="1:10" s="45" customFormat="1" ht="15">
      <c r="A200" s="28"/>
      <c r="B200" s="84"/>
      <c r="C200" s="82"/>
      <c r="D200" s="82"/>
      <c r="E200" s="82"/>
      <c r="F200" s="82"/>
      <c r="G200" s="28"/>
      <c r="H200" s="28"/>
      <c r="I200" s="82"/>
      <c r="J200" s="83"/>
    </row>
    <row r="201" spans="1:10" s="45" customFormat="1" ht="15">
      <c r="A201" s="28"/>
      <c r="B201" s="84"/>
      <c r="C201" s="82"/>
      <c r="D201" s="82"/>
      <c r="E201" s="82"/>
      <c r="F201" s="82"/>
      <c r="G201" s="28"/>
      <c r="H201" s="28"/>
      <c r="I201" s="82"/>
      <c r="J201" s="83"/>
    </row>
    <row r="202" spans="1:10" s="45" customFormat="1" ht="15">
      <c r="A202" s="28"/>
      <c r="B202" s="84"/>
      <c r="C202" s="82"/>
      <c r="D202" s="82"/>
      <c r="E202" s="82"/>
      <c r="F202" s="82"/>
      <c r="G202" s="28"/>
      <c r="H202" s="28"/>
      <c r="I202" s="82"/>
      <c r="J202" s="83"/>
    </row>
    <row r="203" spans="1:10" s="45" customFormat="1" ht="15">
      <c r="A203" s="28"/>
      <c r="B203" s="84"/>
      <c r="C203" s="82"/>
      <c r="D203" s="82"/>
      <c r="E203" s="82"/>
      <c r="F203" s="82"/>
      <c r="G203" s="28"/>
      <c r="H203" s="28"/>
      <c r="I203" s="82"/>
      <c r="J203" s="83"/>
    </row>
    <row r="204" spans="1:10" s="45" customFormat="1" ht="15">
      <c r="A204" s="28"/>
      <c r="B204" s="84"/>
      <c r="C204" s="82"/>
      <c r="D204" s="82"/>
      <c r="E204" s="82"/>
      <c r="F204" s="82"/>
      <c r="G204" s="28"/>
      <c r="H204" s="28"/>
      <c r="I204" s="82"/>
      <c r="J204" s="83"/>
    </row>
    <row r="205" spans="1:10" s="45" customFormat="1" ht="15">
      <c r="A205" s="28"/>
      <c r="B205" s="84"/>
      <c r="C205" s="82"/>
      <c r="D205" s="82"/>
      <c r="E205" s="82"/>
      <c r="F205" s="82"/>
      <c r="G205" s="28"/>
      <c r="H205" s="28"/>
      <c r="I205" s="82"/>
      <c r="J205" s="83"/>
    </row>
    <row r="206" spans="1:10" s="45" customFormat="1" ht="15">
      <c r="A206" s="28"/>
      <c r="B206" s="84"/>
      <c r="C206" s="82"/>
      <c r="D206" s="82"/>
      <c r="E206" s="82"/>
      <c r="F206" s="82"/>
      <c r="G206" s="28"/>
      <c r="H206" s="28"/>
      <c r="I206" s="82"/>
      <c r="J206" s="83"/>
    </row>
    <row r="207" spans="1:10" s="45" customFormat="1" ht="15">
      <c r="A207" s="28"/>
      <c r="B207" s="84"/>
      <c r="C207" s="82"/>
      <c r="D207" s="82"/>
      <c r="E207" s="82"/>
      <c r="F207" s="82"/>
      <c r="G207" s="28"/>
      <c r="H207" s="28"/>
      <c r="I207" s="82"/>
      <c r="J207" s="83"/>
    </row>
    <row r="208" spans="1:10" s="45" customFormat="1" ht="15">
      <c r="A208" s="28"/>
      <c r="B208" s="84"/>
      <c r="C208" s="82"/>
      <c r="D208" s="82"/>
      <c r="E208" s="82"/>
      <c r="F208" s="82"/>
      <c r="G208" s="28"/>
      <c r="H208" s="28"/>
      <c r="I208" s="82"/>
      <c r="J208" s="83"/>
    </row>
    <row r="209" spans="1:10" s="45" customFormat="1" ht="15">
      <c r="A209" s="28"/>
      <c r="B209" s="84"/>
      <c r="C209" s="82"/>
      <c r="D209" s="82"/>
      <c r="E209" s="82"/>
      <c r="F209" s="82"/>
      <c r="G209" s="28"/>
      <c r="H209" s="28"/>
      <c r="I209" s="82"/>
      <c r="J209" s="83"/>
    </row>
    <row r="210" spans="1:10" s="45" customFormat="1" ht="15">
      <c r="A210" s="28"/>
      <c r="B210" s="84"/>
      <c r="C210" s="82"/>
      <c r="D210" s="82"/>
      <c r="E210" s="82"/>
      <c r="F210" s="82"/>
      <c r="G210" s="28"/>
      <c r="H210" s="28"/>
      <c r="I210" s="82"/>
      <c r="J210" s="83"/>
    </row>
    <row r="211" spans="1:10" s="45" customFormat="1" ht="15">
      <c r="A211" s="28"/>
      <c r="B211" s="84"/>
      <c r="C211" s="82"/>
      <c r="D211" s="82"/>
      <c r="E211" s="82"/>
      <c r="F211" s="82"/>
      <c r="G211" s="28"/>
      <c r="H211" s="28"/>
      <c r="I211" s="82"/>
      <c r="J211" s="83"/>
    </row>
    <row r="212" spans="1:10" s="45" customFormat="1" ht="15">
      <c r="A212" s="28"/>
      <c r="B212" s="84"/>
      <c r="C212" s="82"/>
      <c r="D212" s="82"/>
      <c r="E212" s="82"/>
      <c r="F212" s="82"/>
      <c r="G212" s="28"/>
      <c r="H212" s="28"/>
      <c r="I212" s="82"/>
      <c r="J212" s="83"/>
    </row>
    <row r="213" spans="1:10" s="45" customFormat="1" ht="15">
      <c r="A213" s="28"/>
      <c r="B213" s="84"/>
      <c r="C213" s="82"/>
      <c r="D213" s="82"/>
      <c r="E213" s="82"/>
      <c r="F213" s="82"/>
      <c r="G213" s="28"/>
      <c r="H213" s="28"/>
      <c r="I213" s="82"/>
      <c r="J213" s="83"/>
    </row>
    <row r="214" spans="1:10" s="45" customFormat="1" ht="15">
      <c r="A214" s="28"/>
      <c r="B214" s="84"/>
      <c r="C214" s="82"/>
      <c r="D214" s="82"/>
      <c r="E214" s="82"/>
      <c r="F214" s="82"/>
      <c r="G214" s="28"/>
      <c r="H214" s="28"/>
      <c r="I214" s="82"/>
      <c r="J214" s="83"/>
    </row>
    <row r="215" spans="1:10" s="45" customFormat="1" ht="15">
      <c r="A215" s="28"/>
      <c r="B215" s="84"/>
      <c r="C215" s="82"/>
      <c r="D215" s="82"/>
      <c r="E215" s="82"/>
      <c r="F215" s="82"/>
      <c r="G215" s="28"/>
      <c r="H215" s="28"/>
      <c r="I215" s="82"/>
      <c r="J215" s="83"/>
    </row>
    <row r="216" spans="1:10" s="45" customFormat="1" ht="15">
      <c r="A216" s="28"/>
      <c r="B216" s="84"/>
      <c r="C216" s="82"/>
      <c r="D216" s="82"/>
      <c r="E216" s="82"/>
      <c r="F216" s="82"/>
      <c r="G216" s="28"/>
      <c r="H216" s="28"/>
      <c r="I216" s="82"/>
      <c r="J216" s="83"/>
    </row>
    <row r="217" spans="1:10" s="45" customFormat="1" ht="15">
      <c r="A217" s="28"/>
      <c r="B217" s="84"/>
      <c r="C217" s="82"/>
      <c r="D217" s="82"/>
      <c r="E217" s="82"/>
      <c r="F217" s="82"/>
      <c r="G217" s="28"/>
      <c r="H217" s="28"/>
      <c r="I217" s="82"/>
      <c r="J217" s="83"/>
    </row>
    <row r="218" spans="1:10" s="45" customFormat="1" ht="15">
      <c r="A218" s="28"/>
      <c r="B218" s="84"/>
      <c r="C218" s="82"/>
      <c r="D218" s="82"/>
      <c r="E218" s="82"/>
      <c r="F218" s="82"/>
      <c r="G218" s="28"/>
      <c r="H218" s="28"/>
      <c r="I218" s="82"/>
      <c r="J218" s="83"/>
    </row>
    <row r="219" spans="1:10" s="45" customFormat="1" ht="15">
      <c r="A219" s="28"/>
      <c r="B219" s="84"/>
      <c r="C219" s="82"/>
      <c r="D219" s="82"/>
      <c r="E219" s="82"/>
      <c r="F219" s="82"/>
      <c r="G219" s="28"/>
      <c r="H219" s="28"/>
      <c r="I219" s="82"/>
      <c r="J219" s="83"/>
    </row>
    <row r="220" spans="1:10" s="45" customFormat="1" ht="15">
      <c r="A220" s="28"/>
      <c r="B220" s="84"/>
      <c r="C220" s="82"/>
      <c r="D220" s="82"/>
      <c r="E220" s="82"/>
      <c r="F220" s="82"/>
      <c r="G220" s="28"/>
      <c r="H220" s="28"/>
      <c r="I220" s="82"/>
      <c r="J220" s="83"/>
    </row>
    <row r="221" spans="1:10" s="45" customFormat="1" ht="15">
      <c r="A221" s="28"/>
      <c r="B221" s="84"/>
      <c r="C221" s="82"/>
      <c r="D221" s="82"/>
      <c r="E221" s="82"/>
      <c r="F221" s="82"/>
      <c r="G221" s="28"/>
      <c r="H221" s="28"/>
      <c r="I221" s="82"/>
      <c r="J221" s="83"/>
    </row>
    <row r="222" spans="1:10" s="45" customFormat="1" ht="15">
      <c r="A222" s="28"/>
      <c r="B222" s="84"/>
      <c r="C222" s="82"/>
      <c r="D222" s="82"/>
      <c r="E222" s="82"/>
      <c r="F222" s="82"/>
      <c r="G222" s="28"/>
      <c r="H222" s="28"/>
      <c r="I222" s="82"/>
      <c r="J222" s="83"/>
    </row>
    <row r="223" spans="1:10" s="45" customFormat="1" ht="15">
      <c r="A223" s="28"/>
      <c r="B223" s="84"/>
      <c r="C223" s="82"/>
      <c r="D223" s="82"/>
      <c r="E223" s="82"/>
      <c r="F223" s="82"/>
      <c r="G223" s="28"/>
      <c r="H223" s="28"/>
      <c r="I223" s="82"/>
      <c r="J223" s="83"/>
    </row>
    <row r="224" spans="1:10" s="45" customFormat="1" ht="15">
      <c r="A224" s="28"/>
      <c r="B224" s="84"/>
      <c r="C224" s="82"/>
      <c r="D224" s="82"/>
      <c r="E224" s="82"/>
      <c r="F224" s="82"/>
      <c r="G224" s="28"/>
      <c r="H224" s="28"/>
      <c r="I224" s="82"/>
      <c r="J224" s="83"/>
    </row>
    <row r="225" spans="1:10" s="45" customFormat="1" ht="15">
      <c r="A225" s="28"/>
      <c r="B225" s="84"/>
      <c r="C225" s="82"/>
      <c r="D225" s="82"/>
      <c r="E225" s="82"/>
      <c r="F225" s="82"/>
      <c r="G225" s="28"/>
      <c r="H225" s="28"/>
      <c r="I225" s="82"/>
      <c r="J225" s="83"/>
    </row>
    <row r="226" spans="1:10" s="45" customFormat="1" ht="15">
      <c r="A226" s="28"/>
      <c r="B226" s="84"/>
      <c r="C226" s="82"/>
      <c r="D226" s="82"/>
      <c r="E226" s="82"/>
      <c r="F226" s="82"/>
      <c r="G226" s="28"/>
      <c r="H226" s="28"/>
      <c r="I226" s="82"/>
      <c r="J226" s="83"/>
    </row>
    <row r="227" spans="1:10" s="45" customFormat="1" ht="15">
      <c r="A227" s="28"/>
      <c r="B227" s="84"/>
      <c r="C227" s="82"/>
      <c r="D227" s="82"/>
      <c r="E227" s="82"/>
      <c r="F227" s="82"/>
      <c r="G227" s="28"/>
      <c r="H227" s="28"/>
      <c r="I227" s="82"/>
      <c r="J227" s="83"/>
    </row>
    <row r="228" spans="1:10" s="45" customFormat="1" ht="15">
      <c r="A228" s="28"/>
      <c r="B228" s="84"/>
      <c r="C228" s="82"/>
      <c r="D228" s="82"/>
      <c r="E228" s="82"/>
      <c r="F228" s="82"/>
      <c r="G228" s="28"/>
      <c r="H228" s="28"/>
      <c r="I228" s="82"/>
      <c r="J228" s="83"/>
    </row>
    <row r="229" spans="1:10" s="45" customFormat="1" ht="15">
      <c r="A229" s="28"/>
      <c r="B229" s="84"/>
      <c r="C229" s="82"/>
      <c r="D229" s="82"/>
      <c r="E229" s="82"/>
      <c r="F229" s="82"/>
      <c r="G229" s="28"/>
      <c r="H229" s="28"/>
      <c r="I229" s="82"/>
      <c r="J229" s="83"/>
    </row>
    <row r="230" spans="1:10" s="45" customFormat="1" ht="15">
      <c r="A230" s="28"/>
      <c r="B230" s="84"/>
      <c r="C230" s="82"/>
      <c r="D230" s="82"/>
      <c r="E230" s="82"/>
      <c r="F230" s="82"/>
      <c r="G230" s="28"/>
      <c r="H230" s="28"/>
      <c r="I230" s="82"/>
      <c r="J230" s="83"/>
    </row>
    <row r="231" spans="1:10" s="45" customFormat="1" ht="15">
      <c r="A231" s="28"/>
      <c r="B231" s="84"/>
      <c r="C231" s="82"/>
      <c r="D231" s="82"/>
      <c r="E231" s="82"/>
      <c r="F231" s="82"/>
      <c r="G231" s="28"/>
      <c r="H231" s="28"/>
      <c r="I231" s="82"/>
      <c r="J231" s="83"/>
    </row>
    <row r="232" spans="1:10" s="45" customFormat="1" ht="15">
      <c r="A232" s="28"/>
      <c r="B232" s="84"/>
      <c r="C232" s="82"/>
      <c r="D232" s="82"/>
      <c r="E232" s="82"/>
      <c r="F232" s="82"/>
      <c r="G232" s="28"/>
      <c r="H232" s="28"/>
      <c r="I232" s="82"/>
      <c r="J232" s="83"/>
    </row>
    <row r="233" spans="1:10" s="45" customFormat="1" ht="15">
      <c r="A233" s="28"/>
      <c r="B233" s="84"/>
      <c r="C233" s="82"/>
      <c r="D233" s="82"/>
      <c r="E233" s="82"/>
      <c r="F233" s="82"/>
      <c r="G233" s="28"/>
      <c r="H233" s="28"/>
      <c r="I233" s="82"/>
      <c r="J233" s="83"/>
    </row>
    <row r="234" spans="1:10" s="45" customFormat="1" ht="15">
      <c r="A234" s="28"/>
      <c r="B234" s="84"/>
      <c r="C234" s="82"/>
      <c r="D234" s="82"/>
      <c r="E234" s="82"/>
      <c r="F234" s="82"/>
      <c r="G234" s="28"/>
      <c r="H234" s="28"/>
      <c r="I234" s="82"/>
      <c r="J234" s="83"/>
    </row>
    <row r="235" spans="1:10" s="45" customFormat="1" ht="15">
      <c r="A235" s="28"/>
      <c r="B235" s="84"/>
      <c r="C235" s="82"/>
      <c r="D235" s="82"/>
      <c r="E235" s="82"/>
      <c r="F235" s="82"/>
      <c r="G235" s="28"/>
      <c r="H235" s="28"/>
      <c r="I235" s="82"/>
      <c r="J235" s="83"/>
    </row>
    <row r="236" spans="1:10" s="45" customFormat="1" ht="15">
      <c r="A236" s="28"/>
      <c r="B236" s="84"/>
      <c r="C236" s="82"/>
      <c r="D236" s="82"/>
      <c r="E236" s="82"/>
      <c r="F236" s="82"/>
      <c r="G236" s="28"/>
      <c r="H236" s="28"/>
      <c r="I236" s="82"/>
      <c r="J236" s="83"/>
    </row>
    <row r="237" spans="1:10" s="45" customFormat="1" ht="15">
      <c r="A237" s="28"/>
      <c r="B237" s="84"/>
      <c r="C237" s="82"/>
      <c r="D237" s="82"/>
      <c r="E237" s="82"/>
      <c r="F237" s="82"/>
      <c r="G237" s="28"/>
      <c r="H237" s="28"/>
      <c r="I237" s="82"/>
      <c r="J237" s="83"/>
    </row>
    <row r="238" spans="1:10" s="45" customFormat="1" ht="15">
      <c r="A238" s="28"/>
      <c r="B238" s="84"/>
      <c r="C238" s="82"/>
      <c r="D238" s="82"/>
      <c r="E238" s="82"/>
      <c r="F238" s="82"/>
      <c r="G238" s="28"/>
      <c r="H238" s="28"/>
      <c r="I238" s="82"/>
      <c r="J238" s="83"/>
    </row>
    <row r="239" spans="1:10" s="45" customFormat="1" ht="15">
      <c r="A239" s="28"/>
      <c r="B239" s="84"/>
      <c r="C239" s="82"/>
      <c r="D239" s="82"/>
      <c r="E239" s="82"/>
      <c r="F239" s="82"/>
      <c r="G239" s="28"/>
      <c r="H239" s="28"/>
      <c r="I239" s="82"/>
      <c r="J239" s="83"/>
    </row>
    <row r="240" spans="1:10" s="45" customFormat="1" ht="15">
      <c r="A240" s="28"/>
      <c r="B240" s="84"/>
      <c r="C240" s="82"/>
      <c r="D240" s="82"/>
      <c r="E240" s="82"/>
      <c r="F240" s="82"/>
      <c r="G240" s="28"/>
      <c r="H240" s="28"/>
      <c r="I240" s="82"/>
      <c r="J240" s="83"/>
    </row>
    <row r="241" spans="1:10" s="45" customFormat="1" ht="15">
      <c r="A241" s="28"/>
      <c r="B241" s="84"/>
      <c r="C241" s="82"/>
      <c r="D241" s="82"/>
      <c r="E241" s="82"/>
      <c r="F241" s="82"/>
      <c r="G241" s="28"/>
      <c r="H241" s="28"/>
      <c r="I241" s="82"/>
      <c r="J241" s="83"/>
    </row>
    <row r="242" spans="1:10" s="45" customFormat="1" ht="15">
      <c r="A242" s="28"/>
      <c r="B242" s="84"/>
      <c r="C242" s="82"/>
      <c r="D242" s="82"/>
      <c r="E242" s="82"/>
      <c r="F242" s="82"/>
      <c r="G242" s="28"/>
      <c r="H242" s="28"/>
      <c r="I242" s="82"/>
      <c r="J242" s="83"/>
    </row>
    <row r="243" spans="1:10" s="45" customFormat="1" ht="15">
      <c r="A243" s="28"/>
      <c r="B243" s="84"/>
      <c r="C243" s="82"/>
      <c r="D243" s="82"/>
      <c r="E243" s="82"/>
      <c r="F243" s="82"/>
      <c r="G243" s="28"/>
      <c r="H243" s="28"/>
      <c r="I243" s="82"/>
      <c r="J243" s="83"/>
    </row>
    <row r="244" spans="1:10" s="45" customFormat="1" ht="15">
      <c r="A244" s="28"/>
      <c r="B244" s="84"/>
      <c r="C244" s="82"/>
      <c r="D244" s="82"/>
      <c r="E244" s="82"/>
      <c r="F244" s="82"/>
      <c r="G244" s="28"/>
      <c r="H244" s="28"/>
      <c r="I244" s="82"/>
      <c r="J244" s="83"/>
    </row>
    <row r="245" spans="1:10" s="45" customFormat="1" ht="15">
      <c r="A245" s="28"/>
      <c r="B245" s="84"/>
      <c r="C245" s="82"/>
      <c r="D245" s="82"/>
      <c r="E245" s="82"/>
      <c r="F245" s="82"/>
      <c r="G245" s="28"/>
      <c r="H245" s="28"/>
      <c r="I245" s="82"/>
      <c r="J245" s="83"/>
    </row>
    <row r="246" spans="1:10" s="45" customFormat="1" ht="15">
      <c r="A246" s="28"/>
      <c r="B246" s="84"/>
      <c r="C246" s="82"/>
      <c r="D246" s="82"/>
      <c r="E246" s="82"/>
      <c r="F246" s="82"/>
      <c r="G246" s="28"/>
      <c r="H246" s="28"/>
      <c r="I246" s="82"/>
      <c r="J246" s="83"/>
    </row>
    <row r="247" spans="1:10" s="45" customFormat="1" ht="15">
      <c r="A247" s="28"/>
      <c r="B247" s="84"/>
      <c r="C247" s="82"/>
      <c r="D247" s="82"/>
      <c r="E247" s="82"/>
      <c r="F247" s="82"/>
      <c r="G247" s="28"/>
      <c r="H247" s="28"/>
      <c r="I247" s="82"/>
      <c r="J247" s="83"/>
    </row>
    <row r="248" spans="1:10" s="45" customFormat="1" ht="15">
      <c r="A248" s="28"/>
      <c r="B248" s="84"/>
      <c r="C248" s="82"/>
      <c r="D248" s="82"/>
      <c r="E248" s="82"/>
      <c r="F248" s="82"/>
      <c r="G248" s="28"/>
      <c r="H248" s="28"/>
      <c r="I248" s="82"/>
      <c r="J248" s="83"/>
    </row>
    <row r="249" spans="1:10" s="45" customFormat="1" ht="15">
      <c r="A249" s="28"/>
      <c r="B249" s="84"/>
      <c r="C249" s="82"/>
      <c r="D249" s="82"/>
      <c r="E249" s="82"/>
      <c r="F249" s="82"/>
      <c r="G249" s="28"/>
      <c r="H249" s="28"/>
      <c r="I249" s="82"/>
      <c r="J249" s="83"/>
    </row>
    <row r="250" spans="1:10" s="45" customFormat="1" ht="15">
      <c r="A250" s="28"/>
      <c r="B250" s="84"/>
      <c r="C250" s="82"/>
      <c r="D250" s="82"/>
      <c r="E250" s="82"/>
      <c r="F250" s="82"/>
      <c r="G250" s="28"/>
      <c r="H250" s="28"/>
      <c r="I250" s="82"/>
      <c r="J250" s="83"/>
    </row>
    <row r="251" spans="1:10" s="45" customFormat="1" ht="15">
      <c r="A251" s="28"/>
      <c r="B251" s="84"/>
      <c r="C251" s="82"/>
      <c r="D251" s="82"/>
      <c r="E251" s="82"/>
      <c r="F251" s="82"/>
      <c r="G251" s="28"/>
      <c r="H251" s="28"/>
      <c r="I251" s="82"/>
      <c r="J251" s="83"/>
    </row>
    <row r="252" spans="1:10" s="45" customFormat="1" ht="15">
      <c r="A252" s="28"/>
      <c r="B252" s="84"/>
      <c r="C252" s="82"/>
      <c r="D252" s="82"/>
      <c r="E252" s="82"/>
      <c r="F252" s="82"/>
      <c r="G252" s="28"/>
      <c r="H252" s="28"/>
      <c r="I252" s="82"/>
      <c r="J252" s="83"/>
    </row>
    <row r="253" spans="1:10" s="45" customFormat="1" ht="15">
      <c r="A253" s="28"/>
      <c r="B253" s="84"/>
      <c r="C253" s="82"/>
      <c r="D253" s="82"/>
      <c r="E253" s="82"/>
      <c r="F253" s="82"/>
      <c r="G253" s="28"/>
      <c r="H253" s="28"/>
      <c r="I253" s="82"/>
      <c r="J253" s="83"/>
    </row>
    <row r="254" spans="1:10" s="45" customFormat="1" ht="15">
      <c r="A254" s="28"/>
      <c r="B254" s="84"/>
      <c r="C254" s="82"/>
      <c r="D254" s="82"/>
      <c r="E254" s="82"/>
      <c r="F254" s="82"/>
      <c r="G254" s="28"/>
      <c r="H254" s="28"/>
      <c r="I254" s="82"/>
      <c r="J254" s="83"/>
    </row>
    <row r="255" spans="1:10" s="45" customFormat="1" ht="15">
      <c r="A255" s="28"/>
      <c r="B255" s="84"/>
      <c r="C255" s="82"/>
      <c r="D255" s="82"/>
      <c r="E255" s="82"/>
      <c r="F255" s="82"/>
      <c r="G255" s="28"/>
      <c r="H255" s="28"/>
      <c r="I255" s="82"/>
      <c r="J255" s="83"/>
    </row>
    <row r="256" spans="1:10" s="45" customFormat="1" ht="15">
      <c r="A256" s="28"/>
      <c r="B256" s="84"/>
      <c r="C256" s="82"/>
      <c r="D256" s="82"/>
      <c r="E256" s="82"/>
      <c r="F256" s="82"/>
      <c r="G256" s="28"/>
      <c r="H256" s="28"/>
      <c r="I256" s="82"/>
      <c r="J256" s="83"/>
    </row>
    <row r="257" spans="1:10" s="45" customFormat="1" ht="15">
      <c r="A257" s="28"/>
      <c r="B257" s="84"/>
      <c r="C257" s="82"/>
      <c r="D257" s="82"/>
      <c r="E257" s="82"/>
      <c r="F257" s="82"/>
      <c r="G257" s="28"/>
      <c r="H257" s="28"/>
      <c r="I257" s="82"/>
      <c r="J257" s="83"/>
    </row>
    <row r="258" spans="1:10" s="45" customFormat="1" ht="15">
      <c r="A258" s="28"/>
      <c r="B258" s="84"/>
      <c r="C258" s="82"/>
      <c r="D258" s="82"/>
      <c r="E258" s="82"/>
      <c r="F258" s="82"/>
      <c r="G258" s="28"/>
      <c r="H258" s="28"/>
      <c r="I258" s="82"/>
      <c r="J258" s="83"/>
    </row>
    <row r="259" spans="1:10" s="45" customFormat="1" ht="15">
      <c r="A259" s="28"/>
      <c r="B259" s="84"/>
      <c r="C259" s="82"/>
      <c r="D259" s="82"/>
      <c r="E259" s="82"/>
      <c r="F259" s="82"/>
      <c r="G259" s="28"/>
      <c r="H259" s="28"/>
      <c r="I259" s="82"/>
      <c r="J259" s="83"/>
    </row>
    <row r="260" spans="1:10" s="45" customFormat="1" ht="15">
      <c r="A260" s="28"/>
      <c r="B260" s="84"/>
      <c r="C260" s="82"/>
      <c r="D260" s="82"/>
      <c r="E260" s="82"/>
      <c r="F260" s="82"/>
      <c r="G260" s="28"/>
      <c r="H260" s="28"/>
      <c r="I260" s="82"/>
      <c r="J260" s="83"/>
    </row>
    <row r="261" spans="1:10" s="45" customFormat="1" ht="15">
      <c r="A261" s="28"/>
      <c r="B261" s="84"/>
      <c r="C261" s="82"/>
      <c r="D261" s="82"/>
      <c r="E261" s="82"/>
      <c r="F261" s="82"/>
      <c r="G261" s="28"/>
      <c r="H261" s="28"/>
      <c r="I261" s="82"/>
      <c r="J261" s="83"/>
    </row>
    <row r="262" spans="1:10" s="45" customFormat="1" ht="15">
      <c r="A262" s="28"/>
      <c r="B262" s="84"/>
      <c r="C262" s="82"/>
      <c r="D262" s="82"/>
      <c r="E262" s="82"/>
      <c r="F262" s="82"/>
      <c r="G262" s="28"/>
      <c r="H262" s="28"/>
      <c r="I262" s="82"/>
      <c r="J262" s="83"/>
    </row>
    <row r="263" spans="1:10" s="45" customFormat="1" ht="15">
      <c r="A263" s="28"/>
      <c r="B263" s="84"/>
      <c r="C263" s="82"/>
      <c r="D263" s="82"/>
      <c r="E263" s="82"/>
      <c r="F263" s="82"/>
      <c r="G263" s="28"/>
      <c r="H263" s="28"/>
      <c r="I263" s="82"/>
      <c r="J263" s="83"/>
    </row>
    <row r="264" spans="1:10" s="45" customFormat="1" ht="15">
      <c r="A264" s="28"/>
      <c r="B264" s="84"/>
      <c r="C264" s="82"/>
      <c r="D264" s="82"/>
      <c r="E264" s="82"/>
      <c r="F264" s="82"/>
      <c r="G264" s="28"/>
      <c r="H264" s="28"/>
      <c r="I264" s="82"/>
      <c r="J264" s="83"/>
    </row>
    <row r="265" spans="1:10" s="45" customFormat="1" ht="15">
      <c r="A265" s="28"/>
      <c r="B265" s="84"/>
      <c r="C265" s="82"/>
      <c r="D265" s="82"/>
      <c r="E265" s="82"/>
      <c r="F265" s="82"/>
      <c r="G265" s="28"/>
      <c r="H265" s="28"/>
      <c r="I265" s="82"/>
      <c r="J265" s="83"/>
    </row>
    <row r="266" spans="1:10" s="45" customFormat="1" ht="15">
      <c r="A266" s="28"/>
      <c r="B266" s="84"/>
      <c r="C266" s="82"/>
      <c r="D266" s="82"/>
      <c r="E266" s="82"/>
      <c r="F266" s="82"/>
      <c r="G266" s="28"/>
      <c r="H266" s="28"/>
      <c r="I266" s="82"/>
      <c r="J266" s="83"/>
    </row>
    <row r="267" spans="1:10" s="45" customFormat="1" ht="15">
      <c r="A267" s="28"/>
      <c r="B267" s="84"/>
      <c r="C267" s="82"/>
      <c r="D267" s="82"/>
      <c r="E267" s="82"/>
      <c r="F267" s="82"/>
      <c r="G267" s="28"/>
      <c r="H267" s="28"/>
      <c r="I267" s="82"/>
      <c r="J267" s="83"/>
    </row>
    <row r="268" spans="1:10" s="45" customFormat="1" ht="15">
      <c r="A268" s="28"/>
      <c r="B268" s="84"/>
      <c r="C268" s="82"/>
      <c r="D268" s="82"/>
      <c r="E268" s="82"/>
      <c r="F268" s="82"/>
      <c r="G268" s="28"/>
      <c r="H268" s="28"/>
      <c r="I268" s="82"/>
      <c r="J268" s="83"/>
    </row>
    <row r="269" spans="1:10" s="45" customFormat="1" ht="15">
      <c r="A269" s="28"/>
      <c r="B269" s="84"/>
      <c r="C269" s="82"/>
      <c r="D269" s="82"/>
      <c r="E269" s="82"/>
      <c r="F269" s="82"/>
      <c r="G269" s="28"/>
      <c r="H269" s="28"/>
      <c r="I269" s="82"/>
      <c r="J269" s="83"/>
    </row>
    <row r="270" spans="1:10" s="45" customFormat="1" ht="15">
      <c r="A270" s="28"/>
      <c r="B270" s="84"/>
      <c r="C270" s="82"/>
      <c r="D270" s="82"/>
      <c r="E270" s="82"/>
      <c r="F270" s="82"/>
      <c r="G270" s="28"/>
      <c r="H270" s="28"/>
      <c r="I270" s="82"/>
      <c r="J270" s="83"/>
    </row>
    <row r="271" spans="1:10" s="45" customFormat="1" ht="15">
      <c r="A271" s="28"/>
      <c r="B271" s="84"/>
      <c r="C271" s="82"/>
      <c r="D271" s="82"/>
      <c r="E271" s="82"/>
      <c r="F271" s="82"/>
      <c r="G271" s="28"/>
      <c r="H271" s="28"/>
      <c r="I271" s="82"/>
      <c r="J271" s="83"/>
    </row>
    <row r="272" spans="1:10" s="45" customFormat="1" ht="15">
      <c r="A272" s="28"/>
      <c r="B272" s="84"/>
      <c r="C272" s="82"/>
      <c r="D272" s="82"/>
      <c r="E272" s="82"/>
      <c r="F272" s="82"/>
      <c r="G272" s="28"/>
      <c r="H272" s="28"/>
      <c r="I272" s="82"/>
      <c r="J272" s="83"/>
    </row>
    <row r="273" spans="1:10" s="45" customFormat="1" ht="15">
      <c r="A273" s="28"/>
      <c r="B273" s="84"/>
      <c r="C273" s="82"/>
      <c r="D273" s="82"/>
      <c r="E273" s="82"/>
      <c r="F273" s="82"/>
      <c r="G273" s="28"/>
      <c r="H273" s="28"/>
      <c r="I273" s="82"/>
      <c r="J273" s="83"/>
    </row>
    <row r="274" spans="1:10" s="45" customFormat="1" ht="15">
      <c r="A274" s="28"/>
      <c r="B274" s="84"/>
      <c r="C274" s="82"/>
      <c r="D274" s="82"/>
      <c r="E274" s="82"/>
      <c r="F274" s="82"/>
      <c r="G274" s="28"/>
      <c r="H274" s="28"/>
      <c r="I274" s="82"/>
      <c r="J274" s="83"/>
    </row>
    <row r="275" spans="1:10" s="45" customFormat="1" ht="15">
      <c r="A275" s="28"/>
      <c r="B275" s="84"/>
      <c r="C275" s="82"/>
      <c r="D275" s="82"/>
      <c r="E275" s="82"/>
      <c r="F275" s="82"/>
      <c r="G275" s="28"/>
      <c r="H275" s="28"/>
      <c r="I275" s="82"/>
      <c r="J275" s="83"/>
    </row>
    <row r="276" spans="1:10" s="45" customFormat="1" ht="15">
      <c r="A276" s="28"/>
      <c r="B276" s="84"/>
      <c r="C276" s="82"/>
      <c r="D276" s="82"/>
      <c r="E276" s="82"/>
      <c r="F276" s="82"/>
      <c r="G276" s="28"/>
      <c r="H276" s="28"/>
      <c r="I276" s="82"/>
      <c r="J276" s="83"/>
    </row>
    <row r="277" spans="1:10" s="45" customFormat="1" ht="15">
      <c r="A277" s="28"/>
      <c r="B277" s="84"/>
      <c r="C277" s="82"/>
      <c r="D277" s="82"/>
      <c r="E277" s="82"/>
      <c r="F277" s="82"/>
      <c r="G277" s="28"/>
      <c r="H277" s="28"/>
      <c r="I277" s="82"/>
      <c r="J277" s="83"/>
    </row>
    <row r="278" spans="1:10" s="45" customFormat="1" ht="15">
      <c r="A278" s="28"/>
      <c r="B278" s="84"/>
      <c r="C278" s="82"/>
      <c r="D278" s="82"/>
      <c r="E278" s="82"/>
      <c r="F278" s="82"/>
      <c r="G278" s="28"/>
      <c r="H278" s="28"/>
      <c r="I278" s="82"/>
      <c r="J278" s="83"/>
    </row>
    <row r="279" spans="1:10" s="45" customFormat="1" ht="15">
      <c r="A279" s="28"/>
      <c r="B279" s="84"/>
      <c r="C279" s="82"/>
      <c r="D279" s="82"/>
      <c r="E279" s="82"/>
      <c r="F279" s="82"/>
      <c r="G279" s="28"/>
      <c r="H279" s="28"/>
      <c r="I279" s="82"/>
      <c r="J279" s="83"/>
    </row>
    <row r="280" spans="1:10" s="45" customFormat="1" ht="15">
      <c r="A280" s="28"/>
      <c r="B280" s="84"/>
      <c r="C280" s="82"/>
      <c r="D280" s="82"/>
      <c r="E280" s="82"/>
      <c r="F280" s="82"/>
      <c r="G280" s="28"/>
      <c r="H280" s="28"/>
      <c r="I280" s="82"/>
      <c r="J280" s="83"/>
    </row>
    <row r="281" spans="1:10" s="45" customFormat="1" ht="15">
      <c r="A281" s="28"/>
      <c r="B281" s="84"/>
      <c r="C281" s="82"/>
      <c r="D281" s="82"/>
      <c r="E281" s="82"/>
      <c r="F281" s="82"/>
      <c r="G281" s="28"/>
      <c r="H281" s="28"/>
      <c r="I281" s="82"/>
      <c r="J281" s="83"/>
    </row>
    <row r="282" spans="1:10" s="45" customFormat="1" ht="15">
      <c r="A282" s="28"/>
      <c r="B282" s="84"/>
      <c r="C282" s="82"/>
      <c r="D282" s="82"/>
      <c r="E282" s="82"/>
      <c r="F282" s="82"/>
      <c r="G282" s="28"/>
      <c r="H282" s="28"/>
      <c r="I282" s="82"/>
      <c r="J282" s="83"/>
    </row>
    <row r="283" spans="1:10" s="45" customFormat="1" ht="15">
      <c r="A283" s="28"/>
      <c r="B283" s="84"/>
      <c r="C283" s="82"/>
      <c r="D283" s="82"/>
      <c r="E283" s="82"/>
      <c r="F283" s="82"/>
      <c r="G283" s="28"/>
      <c r="H283" s="28"/>
      <c r="I283" s="82"/>
      <c r="J283" s="83"/>
    </row>
    <row r="284" spans="1:10" s="45" customFormat="1" ht="15">
      <c r="A284" s="28"/>
      <c r="B284" s="84"/>
      <c r="C284" s="82"/>
      <c r="D284" s="82"/>
      <c r="E284" s="82"/>
      <c r="F284" s="82"/>
      <c r="G284" s="28"/>
      <c r="H284" s="28"/>
      <c r="I284" s="82"/>
      <c r="J284" s="83"/>
    </row>
    <row r="285" spans="1:10" s="45" customFormat="1" ht="15">
      <c r="A285" s="28"/>
      <c r="B285" s="84"/>
      <c r="C285" s="82"/>
      <c r="D285" s="82"/>
      <c r="E285" s="82"/>
      <c r="F285" s="82"/>
      <c r="G285" s="28"/>
      <c r="H285" s="28"/>
      <c r="I285" s="82"/>
      <c r="J285" s="83"/>
    </row>
    <row r="286" spans="1:10" s="45" customFormat="1" ht="15">
      <c r="A286" s="28"/>
      <c r="B286" s="84"/>
      <c r="C286" s="82"/>
      <c r="D286" s="82"/>
      <c r="E286" s="82"/>
      <c r="F286" s="82"/>
      <c r="G286" s="28"/>
      <c r="H286" s="28"/>
      <c r="I286" s="82"/>
      <c r="J286" s="83"/>
    </row>
    <row r="287" spans="1:10" s="45" customFormat="1" ht="15">
      <c r="A287" s="28"/>
      <c r="B287" s="84"/>
      <c r="C287" s="82"/>
      <c r="D287" s="82"/>
      <c r="E287" s="82"/>
      <c r="F287" s="82"/>
      <c r="G287" s="28"/>
      <c r="H287" s="28"/>
      <c r="I287" s="82"/>
      <c r="J287" s="83"/>
    </row>
    <row r="288" spans="1:10" s="45" customFormat="1" ht="15">
      <c r="A288" s="28"/>
      <c r="B288" s="84"/>
      <c r="C288" s="82"/>
      <c r="D288" s="82"/>
      <c r="E288" s="82"/>
      <c r="F288" s="82"/>
      <c r="G288" s="28"/>
      <c r="H288" s="28"/>
      <c r="I288" s="82"/>
      <c r="J288" s="83"/>
    </row>
    <row r="289" spans="1:10" s="45" customFormat="1" ht="15">
      <c r="A289" s="28"/>
      <c r="B289" s="84"/>
      <c r="C289" s="82"/>
      <c r="D289" s="82"/>
      <c r="E289" s="82"/>
      <c r="F289" s="82"/>
      <c r="G289" s="28"/>
      <c r="H289" s="28"/>
      <c r="I289" s="82"/>
      <c r="J289" s="83"/>
    </row>
    <row r="290" spans="1:10" s="45" customFormat="1" ht="15">
      <c r="A290" s="28"/>
      <c r="B290" s="84"/>
      <c r="C290" s="82"/>
      <c r="D290" s="82"/>
      <c r="E290" s="82"/>
      <c r="F290" s="82"/>
      <c r="G290" s="28"/>
      <c r="H290" s="28"/>
      <c r="I290" s="82"/>
      <c r="J290" s="83"/>
    </row>
    <row r="291" spans="1:10" s="45" customFormat="1" ht="15">
      <c r="A291" s="28"/>
      <c r="B291" s="84"/>
      <c r="C291" s="82"/>
      <c r="D291" s="82"/>
      <c r="E291" s="82"/>
      <c r="F291" s="82"/>
      <c r="G291" s="28"/>
      <c r="H291" s="28"/>
      <c r="I291" s="82"/>
      <c r="J291" s="83"/>
    </row>
    <row r="292" spans="1:10" s="45" customFormat="1" ht="15">
      <c r="A292" s="28"/>
      <c r="B292" s="84"/>
      <c r="C292" s="82"/>
      <c r="D292" s="82"/>
      <c r="E292" s="82"/>
      <c r="F292" s="82"/>
      <c r="G292" s="28"/>
      <c r="H292" s="28"/>
      <c r="I292" s="82"/>
      <c r="J292" s="83"/>
    </row>
    <row r="293" spans="1:10" s="45" customFormat="1" ht="15">
      <c r="A293" s="28"/>
      <c r="B293" s="84"/>
      <c r="C293" s="82"/>
      <c r="D293" s="82"/>
      <c r="E293" s="82"/>
      <c r="F293" s="82"/>
      <c r="G293" s="28"/>
      <c r="H293" s="28"/>
      <c r="I293" s="82"/>
      <c r="J293" s="83"/>
    </row>
    <row r="294" spans="1:10" s="45" customFormat="1" ht="15">
      <c r="A294" s="28"/>
      <c r="B294" s="84"/>
      <c r="C294" s="82"/>
      <c r="D294" s="82"/>
      <c r="E294" s="82"/>
      <c r="F294" s="82"/>
      <c r="G294" s="28"/>
      <c r="H294" s="28"/>
      <c r="I294" s="82"/>
      <c r="J294" s="83"/>
    </row>
  </sheetData>
  <sheetProtection/>
  <printOptions/>
  <pageMargins left="0.2362204724409449" right="0.2362204724409449" top="0.3937007874015748" bottom="0.35433070866141736" header="0" footer="0.11811023622047245"/>
  <pageSetup orientation="landscape" paperSize="9" scale="78" r:id="rId1"/>
  <headerFooter>
    <oddFooter>&amp;CСтраница &amp;P из &amp;N</oddFooter>
  </headerFooter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5"/>
  <sheetViews>
    <sheetView tabSelected="1" zoomScalePageLayoutView="0" workbookViewId="0" topLeftCell="A82">
      <selection activeCell="B3" sqref="B3"/>
    </sheetView>
  </sheetViews>
  <sheetFormatPr defaultColWidth="8.8515625" defaultRowHeight="15"/>
  <cols>
    <col min="1" max="1" width="6.28125" style="118" customWidth="1"/>
    <col min="2" max="2" width="49.57421875" style="119" customWidth="1"/>
    <col min="3" max="3" width="8.140625" style="119" customWidth="1"/>
    <col min="4" max="4" width="9.00390625" style="119" customWidth="1"/>
    <col min="5" max="5" width="12.00390625" style="120" customWidth="1"/>
    <col min="6" max="6" width="13.421875" style="121" customWidth="1"/>
    <col min="7" max="16384" width="8.8515625" style="118" customWidth="1"/>
  </cols>
  <sheetData>
    <row r="1" spans="1:10" s="36" customFormat="1" ht="15.75">
      <c r="A1" s="12" t="s">
        <v>290</v>
      </c>
      <c r="B1" s="13"/>
      <c r="C1" s="13"/>
      <c r="D1" s="13"/>
      <c r="E1" s="13"/>
      <c r="F1" s="13"/>
      <c r="G1" s="13"/>
      <c r="H1" s="13"/>
      <c r="I1" s="13"/>
      <c r="J1" s="14"/>
    </row>
    <row r="2" spans="1:9" s="36" customFormat="1" ht="15">
      <c r="A2" s="16" t="s">
        <v>38</v>
      </c>
      <c r="B2" s="37" t="str">
        <f>общее!E9</f>
        <v>Частный дом</v>
      </c>
      <c r="C2" s="37"/>
      <c r="D2" s="37"/>
      <c r="E2" s="37"/>
      <c r="F2" s="37"/>
      <c r="G2" s="37"/>
      <c r="H2" s="37"/>
      <c r="I2" s="37"/>
    </row>
    <row r="3" spans="1:10" s="36" customFormat="1" ht="15">
      <c r="A3" s="13" t="s">
        <v>8</v>
      </c>
      <c r="B3" s="13"/>
      <c r="C3" s="13"/>
      <c r="D3" s="18" t="s">
        <v>7</v>
      </c>
      <c r="E3" s="181">
        <v>41319</v>
      </c>
      <c r="F3" s="13"/>
      <c r="G3" s="13"/>
      <c r="I3" s="13"/>
      <c r="J3" s="14"/>
    </row>
    <row r="5" spans="1:6" ht="25.5">
      <c r="A5" s="122" t="s">
        <v>247</v>
      </c>
      <c r="B5" s="122" t="s">
        <v>248</v>
      </c>
      <c r="C5" s="122" t="s">
        <v>249</v>
      </c>
      <c r="D5" s="122" t="s">
        <v>6</v>
      </c>
      <c r="E5" s="123" t="s">
        <v>250</v>
      </c>
      <c r="F5" s="124" t="s">
        <v>251</v>
      </c>
    </row>
    <row r="6" spans="1:6" ht="12.75">
      <c r="A6" s="125">
        <v>1</v>
      </c>
      <c r="B6" s="126">
        <v>2</v>
      </c>
      <c r="C6" s="126">
        <v>3</v>
      </c>
      <c r="D6" s="127">
        <v>4</v>
      </c>
      <c r="E6" s="127">
        <v>5</v>
      </c>
      <c r="F6" s="127">
        <v>6</v>
      </c>
    </row>
    <row r="7" spans="1:6" s="132" customFormat="1" ht="15.75">
      <c r="A7" s="128"/>
      <c r="B7" s="129" t="s">
        <v>252</v>
      </c>
      <c r="C7" s="129"/>
      <c r="D7" s="129"/>
      <c r="E7" s="130"/>
      <c r="F7" s="131"/>
    </row>
    <row r="8" spans="1:6" s="139" customFormat="1" ht="12.75">
      <c r="A8" s="133"/>
      <c r="B8" s="134"/>
      <c r="C8" s="135"/>
      <c r="D8" s="136"/>
      <c r="E8" s="137"/>
      <c r="F8" s="138"/>
    </row>
    <row r="9" spans="1:6" s="143" customFormat="1" ht="15">
      <c r="A9" s="140"/>
      <c r="B9" s="141" t="s">
        <v>253</v>
      </c>
      <c r="C9" s="126"/>
      <c r="D9" s="127"/>
      <c r="E9" s="142"/>
      <c r="F9" s="142"/>
    </row>
    <row r="10" spans="1:6" s="143" customFormat="1" ht="12.75">
      <c r="A10" s="140">
        <v>1</v>
      </c>
      <c r="B10" s="144" t="s">
        <v>254</v>
      </c>
      <c r="C10" s="126" t="s">
        <v>35</v>
      </c>
      <c r="D10" s="127">
        <v>1</v>
      </c>
      <c r="E10" s="145">
        <v>12000</v>
      </c>
      <c r="F10" s="146">
        <f aca="true" t="shared" si="0" ref="F10:F18">D10*E10</f>
        <v>12000</v>
      </c>
    </row>
    <row r="11" spans="1:6" ht="12.75">
      <c r="A11" s="133">
        <f>A10+1</f>
        <v>2</v>
      </c>
      <c r="B11" s="147" t="s">
        <v>255</v>
      </c>
      <c r="C11" s="126" t="s">
        <v>35</v>
      </c>
      <c r="D11" s="127">
        <v>2</v>
      </c>
      <c r="E11" s="145">
        <v>800</v>
      </c>
      <c r="F11" s="146">
        <f t="shared" si="0"/>
        <v>1600</v>
      </c>
    </row>
    <row r="12" spans="1:6" ht="12.75">
      <c r="A12" s="140">
        <v>3</v>
      </c>
      <c r="B12" s="147" t="s">
        <v>256</v>
      </c>
      <c r="C12" s="126" t="s">
        <v>35</v>
      </c>
      <c r="D12" s="127">
        <v>1</v>
      </c>
      <c r="E12" s="145">
        <v>3500</v>
      </c>
      <c r="F12" s="146">
        <f t="shared" si="0"/>
        <v>3500</v>
      </c>
    </row>
    <row r="13" spans="1:6" ht="25.5">
      <c r="A13" s="133">
        <v>4</v>
      </c>
      <c r="B13" s="144" t="s">
        <v>257</v>
      </c>
      <c r="C13" s="126" t="s">
        <v>291</v>
      </c>
      <c r="D13" s="127">
        <f>D40</f>
        <v>76</v>
      </c>
      <c r="E13" s="145">
        <v>400</v>
      </c>
      <c r="F13" s="146">
        <f t="shared" si="0"/>
        <v>30400</v>
      </c>
    </row>
    <row r="14" spans="1:6" s="148" customFormat="1" ht="12.75">
      <c r="A14" s="140">
        <v>5</v>
      </c>
      <c r="B14" s="144" t="s">
        <v>259</v>
      </c>
      <c r="C14" s="126" t="s">
        <v>258</v>
      </c>
      <c r="D14" s="127">
        <v>10</v>
      </c>
      <c r="E14" s="145">
        <v>200</v>
      </c>
      <c r="F14" s="146">
        <f t="shared" si="0"/>
        <v>2000</v>
      </c>
    </row>
    <row r="15" spans="1:6" ht="12.75">
      <c r="A15" s="133">
        <f>A14+1</f>
        <v>6</v>
      </c>
      <c r="B15" s="144" t="s">
        <v>260</v>
      </c>
      <c r="C15" s="126" t="s">
        <v>35</v>
      </c>
      <c r="D15" s="127">
        <v>12</v>
      </c>
      <c r="E15" s="145">
        <v>450</v>
      </c>
      <c r="F15" s="146">
        <f t="shared" si="0"/>
        <v>5400</v>
      </c>
    </row>
    <row r="16" spans="1:6" s="148" customFormat="1" ht="12.75">
      <c r="A16" s="140">
        <v>7</v>
      </c>
      <c r="B16" s="144" t="s">
        <v>261</v>
      </c>
      <c r="C16" s="126" t="s">
        <v>35</v>
      </c>
      <c r="D16" s="127">
        <v>1</v>
      </c>
      <c r="E16" s="145">
        <v>800</v>
      </c>
      <c r="F16" s="146">
        <f t="shared" si="0"/>
        <v>800</v>
      </c>
    </row>
    <row r="17" spans="1:6" s="148" customFormat="1" ht="12.75">
      <c r="A17" s="133">
        <f>A16+1</f>
        <v>8</v>
      </c>
      <c r="B17" s="144" t="s">
        <v>262</v>
      </c>
      <c r="C17" s="126" t="s">
        <v>35</v>
      </c>
      <c r="D17" s="127">
        <v>1</v>
      </c>
      <c r="E17" s="145">
        <v>1500</v>
      </c>
      <c r="F17" s="146">
        <f t="shared" si="0"/>
        <v>1500</v>
      </c>
    </row>
    <row r="18" spans="1:6" s="139" customFormat="1" ht="12.75">
      <c r="A18" s="140">
        <v>9</v>
      </c>
      <c r="B18" s="144" t="s">
        <v>263</v>
      </c>
      <c r="C18" s="126" t="s">
        <v>264</v>
      </c>
      <c r="D18" s="127">
        <v>1</v>
      </c>
      <c r="E18" s="145">
        <v>6000</v>
      </c>
      <c r="F18" s="146">
        <f t="shared" si="0"/>
        <v>6000</v>
      </c>
    </row>
    <row r="19" spans="1:6" s="139" customFormat="1" ht="12.75">
      <c r="A19" s="133"/>
      <c r="B19" s="134" t="s">
        <v>106</v>
      </c>
      <c r="C19" s="135"/>
      <c r="D19" s="136"/>
      <c r="E19" s="149"/>
      <c r="F19" s="149">
        <f>SUM(F10:F18)</f>
        <v>63200</v>
      </c>
    </row>
    <row r="20" spans="1:6" ht="12.75">
      <c r="A20" s="133"/>
      <c r="B20" s="144" t="s">
        <v>265</v>
      </c>
      <c r="C20" s="150">
        <v>0.1</v>
      </c>
      <c r="D20" s="127"/>
      <c r="E20" s="145"/>
      <c r="F20" s="146">
        <f>F19*C20</f>
        <v>6320</v>
      </c>
    </row>
    <row r="21" spans="1:6" ht="12.75">
      <c r="A21" s="133"/>
      <c r="B21" s="134" t="s">
        <v>266</v>
      </c>
      <c r="C21" s="135"/>
      <c r="D21" s="136"/>
      <c r="E21" s="151"/>
      <c r="F21" s="149">
        <f>F19+F20</f>
        <v>69520</v>
      </c>
    </row>
    <row r="22" spans="1:6" s="132" customFormat="1" ht="9.75" customHeight="1">
      <c r="A22" s="152"/>
      <c r="B22" s="152"/>
      <c r="C22" s="152"/>
      <c r="D22" s="152"/>
      <c r="E22" s="152"/>
      <c r="F22" s="152"/>
    </row>
    <row r="23" spans="1:6" s="154" customFormat="1" ht="14.25">
      <c r="A23" s="133"/>
      <c r="B23" s="135" t="s">
        <v>267</v>
      </c>
      <c r="C23" s="126"/>
      <c r="D23" s="127"/>
      <c r="E23" s="153"/>
      <c r="F23" s="142"/>
    </row>
    <row r="24" spans="1:6" s="154" customFormat="1" ht="31.5" customHeight="1">
      <c r="A24" s="133">
        <v>10</v>
      </c>
      <c r="B24" s="144" t="s">
        <v>292</v>
      </c>
      <c r="C24" s="126" t="s">
        <v>35</v>
      </c>
      <c r="D24" s="127">
        <v>1</v>
      </c>
      <c r="E24" s="153">
        <v>81795</v>
      </c>
      <c r="F24" s="155">
        <f>D24*E24</f>
        <v>81795</v>
      </c>
    </row>
    <row r="25" spans="1:6" s="154" customFormat="1" ht="25.5">
      <c r="A25" s="133">
        <v>11</v>
      </c>
      <c r="B25" s="180" t="s">
        <v>293</v>
      </c>
      <c r="C25" s="126" t="s">
        <v>35</v>
      </c>
      <c r="D25" s="127">
        <v>1</v>
      </c>
      <c r="E25" s="153">
        <v>8520</v>
      </c>
      <c r="F25" s="155">
        <f>D25*E25</f>
        <v>8520</v>
      </c>
    </row>
    <row r="26" spans="1:6" s="154" customFormat="1" ht="14.25">
      <c r="A26" s="133">
        <v>12</v>
      </c>
      <c r="B26" s="144" t="s">
        <v>268</v>
      </c>
      <c r="C26" s="126" t="s">
        <v>35</v>
      </c>
      <c r="D26" s="127">
        <v>2</v>
      </c>
      <c r="E26" s="153">
        <v>2406</v>
      </c>
      <c r="F26" s="155">
        <f>D26*E26</f>
        <v>4812</v>
      </c>
    </row>
    <row r="27" spans="1:6" ht="15" customHeight="1">
      <c r="A27" s="133">
        <v>13</v>
      </c>
      <c r="B27" s="144" t="s">
        <v>269</v>
      </c>
      <c r="C27" s="126" t="s">
        <v>35</v>
      </c>
      <c r="D27" s="127">
        <v>1</v>
      </c>
      <c r="E27" s="153">
        <v>860</v>
      </c>
      <c r="F27" s="155">
        <f>D27*E27</f>
        <v>860</v>
      </c>
    </row>
    <row r="28" spans="1:6" ht="12.75">
      <c r="A28" s="133">
        <v>14</v>
      </c>
      <c r="B28" s="144" t="s">
        <v>270</v>
      </c>
      <c r="C28" s="126" t="s">
        <v>35</v>
      </c>
      <c r="D28" s="127">
        <v>1</v>
      </c>
      <c r="E28" s="153">
        <v>7200</v>
      </c>
      <c r="F28" s="155">
        <f>D28*E28</f>
        <v>7200</v>
      </c>
    </row>
    <row r="29" spans="1:6" ht="12.75">
      <c r="A29" s="133"/>
      <c r="B29" s="156" t="s">
        <v>271</v>
      </c>
      <c r="C29" s="156"/>
      <c r="D29" s="156"/>
      <c r="E29" s="153"/>
      <c r="F29" s="157">
        <f>SUM(F24:F28)</f>
        <v>103187</v>
      </c>
    </row>
    <row r="30" spans="1:6" ht="25.5">
      <c r="A30" s="133">
        <v>15</v>
      </c>
      <c r="B30" s="144" t="s">
        <v>272</v>
      </c>
      <c r="C30" s="126"/>
      <c r="D30" s="127"/>
      <c r="E30" s="158"/>
      <c r="F30" s="155">
        <f>F29*0.05</f>
        <v>5159.35</v>
      </c>
    </row>
    <row r="31" spans="1:6" ht="12.75">
      <c r="A31" s="133"/>
      <c r="B31" s="134" t="s">
        <v>273</v>
      </c>
      <c r="C31" s="135"/>
      <c r="D31" s="136"/>
      <c r="E31" s="159"/>
      <c r="F31" s="138">
        <f>F29+F30</f>
        <v>108346.35</v>
      </c>
    </row>
    <row r="32" spans="1:6" s="154" customFormat="1" ht="14.25">
      <c r="A32" s="133"/>
      <c r="B32" s="134"/>
      <c r="C32" s="135"/>
      <c r="D32" s="136"/>
      <c r="E32" s="159"/>
      <c r="F32" s="138"/>
    </row>
    <row r="33" spans="1:6" s="154" customFormat="1" ht="14.25">
      <c r="A33" s="133"/>
      <c r="B33" s="135" t="s">
        <v>274</v>
      </c>
      <c r="C33" s="135"/>
      <c r="D33" s="136"/>
      <c r="E33" s="137"/>
      <c r="F33" s="138"/>
    </row>
    <row r="34" spans="1:6" s="154" customFormat="1" ht="14.25">
      <c r="A34" s="133">
        <v>16</v>
      </c>
      <c r="B34" s="144" t="s">
        <v>275</v>
      </c>
      <c r="C34" s="126" t="s">
        <v>35</v>
      </c>
      <c r="D34" s="127">
        <v>1</v>
      </c>
      <c r="E34" s="153">
        <v>1476</v>
      </c>
      <c r="F34" s="160">
        <f aca="true" t="shared" si="1" ref="F34:F42">D34*E34</f>
        <v>1476</v>
      </c>
    </row>
    <row r="35" spans="1:6" ht="12.75">
      <c r="A35" s="133">
        <v>17</v>
      </c>
      <c r="B35" s="144" t="s">
        <v>276</v>
      </c>
      <c r="C35" s="126" t="s">
        <v>35</v>
      </c>
      <c r="D35" s="127">
        <v>2</v>
      </c>
      <c r="E35" s="153">
        <v>676</v>
      </c>
      <c r="F35" s="160">
        <f t="shared" si="1"/>
        <v>1352</v>
      </c>
    </row>
    <row r="36" spans="1:6" ht="12.75">
      <c r="A36" s="133">
        <v>18</v>
      </c>
      <c r="B36" s="144" t="s">
        <v>277</v>
      </c>
      <c r="C36" s="126" t="s">
        <v>35</v>
      </c>
      <c r="D36" s="127">
        <v>6</v>
      </c>
      <c r="E36" s="153">
        <v>542</v>
      </c>
      <c r="F36" s="160">
        <f t="shared" si="1"/>
        <v>3252</v>
      </c>
    </row>
    <row r="37" spans="1:6" ht="12.75">
      <c r="A37" s="133">
        <v>19</v>
      </c>
      <c r="B37" s="144" t="s">
        <v>278</v>
      </c>
      <c r="C37" s="126" t="s">
        <v>22</v>
      </c>
      <c r="D37" s="127">
        <v>12</v>
      </c>
      <c r="E37" s="153">
        <v>230</v>
      </c>
      <c r="F37" s="160">
        <f>D37*E37</f>
        <v>2760</v>
      </c>
    </row>
    <row r="38" spans="1:6" ht="25.5">
      <c r="A38" s="133">
        <v>20</v>
      </c>
      <c r="B38" s="144" t="s">
        <v>279</v>
      </c>
      <c r="C38" s="126" t="s">
        <v>35</v>
      </c>
      <c r="D38" s="127">
        <v>4</v>
      </c>
      <c r="E38" s="153">
        <v>420</v>
      </c>
      <c r="F38" s="160">
        <f>D38*E38</f>
        <v>1680</v>
      </c>
    </row>
    <row r="39" spans="1:6" ht="25.5">
      <c r="A39" s="133">
        <v>21</v>
      </c>
      <c r="B39" s="144" t="s">
        <v>280</v>
      </c>
      <c r="C39" s="126" t="s">
        <v>35</v>
      </c>
      <c r="D39" s="127">
        <v>8</v>
      </c>
      <c r="E39" s="153">
        <v>400</v>
      </c>
      <c r="F39" s="160">
        <f>D39*E39</f>
        <v>3200</v>
      </c>
    </row>
    <row r="40" spans="1:6" ht="25.5">
      <c r="A40" s="133">
        <v>22</v>
      </c>
      <c r="B40" s="144" t="s">
        <v>281</v>
      </c>
      <c r="C40" s="126" t="s">
        <v>291</v>
      </c>
      <c r="D40" s="127">
        <v>76</v>
      </c>
      <c r="E40" s="161">
        <v>550</v>
      </c>
      <c r="F40" s="160">
        <f t="shared" si="1"/>
        <v>41800</v>
      </c>
    </row>
    <row r="41" spans="1:6" ht="25.5">
      <c r="A41" s="133">
        <v>23</v>
      </c>
      <c r="B41" s="144" t="s">
        <v>282</v>
      </c>
      <c r="C41" s="126" t="s">
        <v>283</v>
      </c>
      <c r="D41" s="162">
        <f>D40/3</f>
        <v>25.333333333333332</v>
      </c>
      <c r="E41" s="161">
        <v>270</v>
      </c>
      <c r="F41" s="160">
        <f t="shared" si="1"/>
        <v>6840</v>
      </c>
    </row>
    <row r="42" spans="1:6" ht="12.75">
      <c r="A42" s="133">
        <v>24</v>
      </c>
      <c r="B42" s="144" t="s">
        <v>284</v>
      </c>
      <c r="C42" s="126" t="s">
        <v>258</v>
      </c>
      <c r="D42" s="162">
        <v>10</v>
      </c>
      <c r="E42" s="163">
        <v>160</v>
      </c>
      <c r="F42" s="160">
        <f t="shared" si="1"/>
        <v>1600</v>
      </c>
    </row>
    <row r="43" spans="1:6" ht="12.75">
      <c r="A43" s="133"/>
      <c r="B43" s="156" t="s">
        <v>271</v>
      </c>
      <c r="C43" s="156"/>
      <c r="D43" s="156"/>
      <c r="E43" s="164"/>
      <c r="F43" s="165">
        <f>SUM(F34:F42)</f>
        <v>63960</v>
      </c>
    </row>
    <row r="44" spans="1:6" ht="25.5">
      <c r="A44" s="133">
        <v>25</v>
      </c>
      <c r="B44" s="147" t="s">
        <v>285</v>
      </c>
      <c r="C44" s="147"/>
      <c r="D44" s="147"/>
      <c r="E44" s="166"/>
      <c r="F44" s="167">
        <f>F43*0.1</f>
        <v>6396</v>
      </c>
    </row>
    <row r="45" spans="1:6" ht="12.75">
      <c r="A45" s="133"/>
      <c r="B45" s="156" t="s">
        <v>106</v>
      </c>
      <c r="C45" s="156"/>
      <c r="D45" s="156"/>
      <c r="E45" s="164"/>
      <c r="F45" s="165">
        <f>F43+F44</f>
        <v>70356</v>
      </c>
    </row>
    <row r="46" spans="1:6" ht="25.5">
      <c r="A46" s="133">
        <v>26</v>
      </c>
      <c r="B46" s="144" t="s">
        <v>272</v>
      </c>
      <c r="C46" s="126"/>
      <c r="D46" s="127"/>
      <c r="E46" s="158"/>
      <c r="F46" s="167">
        <f>F45*0.05</f>
        <v>3517.8</v>
      </c>
    </row>
    <row r="47" spans="1:6" ht="12.75">
      <c r="A47" s="133"/>
      <c r="B47" s="134" t="s">
        <v>286</v>
      </c>
      <c r="C47" s="135"/>
      <c r="D47" s="136"/>
      <c r="E47" s="159"/>
      <c r="F47" s="165">
        <f>F45+F46</f>
        <v>73873.8</v>
      </c>
    </row>
    <row r="48" spans="1:6" ht="15.75">
      <c r="A48" s="133"/>
      <c r="B48" s="168"/>
      <c r="C48" s="135"/>
      <c r="D48" s="136"/>
      <c r="E48" s="159"/>
      <c r="F48" s="169"/>
    </row>
    <row r="49" spans="1:6" ht="15.75">
      <c r="A49" s="152"/>
      <c r="B49" s="168" t="s">
        <v>287</v>
      </c>
      <c r="C49" s="170"/>
      <c r="D49" s="170"/>
      <c r="E49" s="152"/>
      <c r="F49" s="171">
        <f>F47+F31+F21</f>
        <v>251740.15000000002</v>
      </c>
    </row>
    <row r="50" spans="1:6" ht="14.25">
      <c r="A50" s="172"/>
      <c r="B50" s="173"/>
      <c r="C50" s="174"/>
      <c r="D50" s="174"/>
      <c r="E50" s="175"/>
      <c r="F50" s="176"/>
    </row>
    <row r="51" ht="15.75">
      <c r="B51" s="177" t="s">
        <v>288</v>
      </c>
    </row>
    <row r="52" ht="15.75">
      <c r="B52" s="178"/>
    </row>
    <row r="53" ht="15.75">
      <c r="B53" s="179" t="s">
        <v>289</v>
      </c>
    </row>
    <row r="55" ht="12.75">
      <c r="B55" s="119" t="s">
        <v>294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Сергей Крутоголов</cp:lastModifiedBy>
  <cp:lastPrinted>2011-11-14T11:57:13Z</cp:lastPrinted>
  <dcterms:created xsi:type="dcterms:W3CDTF">2007-10-11T14:31:10Z</dcterms:created>
  <dcterms:modified xsi:type="dcterms:W3CDTF">2016-07-18T14:53:26Z</dcterms:modified>
  <cp:category/>
  <cp:version/>
  <cp:contentType/>
  <cp:contentStatus/>
</cp:coreProperties>
</file>